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851" activeTab="0"/>
  </bookViews>
  <sheets>
    <sheet name="MIRIM" sheetId="1" r:id="rId1"/>
    <sheet name="CADETE" sheetId="2" r:id="rId2"/>
    <sheet name="MICRO MAX" sheetId="3" r:id="rId3"/>
    <sheet name="MINI MAX" sheetId="4" r:id="rId4"/>
    <sheet name="ROTAX JUNIOR" sheetId="5" r:id="rId5"/>
    <sheet name="ROTAX MAX" sheetId="6" r:id="rId6"/>
    <sheet name="ROTAX DD2" sheetId="7" r:id="rId7"/>
    <sheet name="ROK CUP EXECUTIVE" sheetId="8" r:id="rId8"/>
    <sheet name="SHIFTER KART" sheetId="9" r:id="rId9"/>
    <sheet name="FÓRMULA 4" sheetId="10" r:id="rId10"/>
    <sheet name="PRO 500" sheetId="11" r:id="rId11"/>
    <sheet name="SIXSPEED " sheetId="12" r:id="rId12"/>
    <sheet name="F4 JR" sheetId="13" r:id="rId13"/>
    <sheet name="JUNIOR MENOR" sheetId="14" r:id="rId14"/>
    <sheet name="JUNIOR" sheetId="15" r:id="rId15"/>
    <sheet name="NOVATOS" sheetId="16" r:id="rId16"/>
    <sheet name="GRADUADOS" sheetId="17" r:id="rId17"/>
    <sheet name="SÊNIOR" sheetId="18" r:id="rId18"/>
  </sheets>
  <definedNames>
    <definedName name="_xlnm.Print_Area" localSheetId="9">'FÓRMULA 4'!$A$1:$M$71</definedName>
    <definedName name="_xlnm.Print_Area" localSheetId="0">'MIRIM'!$A$1:$N$16</definedName>
    <definedName name="_xlnm.Print_Area" localSheetId="10">'PRO 500'!$A$1:$N$42</definedName>
    <definedName name="_xlnm.Print_Area" localSheetId="7">'ROK CUP EXECUTIVE'!$A$1:$M$47</definedName>
    <definedName name="_xlnm.Print_Area" localSheetId="6">'ROTAX DD2'!$A$1:$M$30</definedName>
    <definedName name="_xlnm.Print_Area" localSheetId="5">'ROTAX MAX'!$A$1:$M$35</definedName>
    <definedName name="_xlnm.Print_Area" localSheetId="8">'SHIFTER KART'!$A$1:$AB$54</definedName>
  </definedNames>
  <calcPr fullCalcOnLoad="1"/>
</workbook>
</file>

<file path=xl/sharedStrings.xml><?xml version="1.0" encoding="utf-8"?>
<sst xmlns="http://schemas.openxmlformats.org/spreadsheetml/2006/main" count="2170" uniqueCount="509">
  <si>
    <t>KART</t>
  </si>
  <si>
    <t>PILOTO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</si>
  <si>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</si>
  <si>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</si>
  <si>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</si>
  <si>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</si>
  <si>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</si>
  <si>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</si>
  <si>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</si>
  <si>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</si>
  <si>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</si>
  <si>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</si>
  <si>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</si>
  <si>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</si>
  <si>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</si>
  <si>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</si>
  <si>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 xml:space="preserve">TOTAL </t>
  </si>
  <si>
    <t>15º</t>
  </si>
  <si>
    <t>16º</t>
  </si>
  <si>
    <t>17º</t>
  </si>
  <si>
    <t>18º</t>
  </si>
  <si>
    <t>19º</t>
  </si>
  <si>
    <t>20º</t>
  </si>
  <si>
    <t xml:space="preserve">ENRICO MARTINS </t>
  </si>
  <si>
    <t>21º</t>
  </si>
  <si>
    <t>MICHEL ABOISSA</t>
  </si>
  <si>
    <t>DANIEL MURAKAMI</t>
  </si>
  <si>
    <t>22º</t>
  </si>
  <si>
    <t>23º</t>
  </si>
  <si>
    <t>24º</t>
  </si>
  <si>
    <t>25º</t>
  </si>
  <si>
    <t>TORNEIO DE VERÃO</t>
  </si>
  <si>
    <t>TORNEIO KGV</t>
  </si>
  <si>
    <t>WALDIR NETO</t>
  </si>
  <si>
    <t>MIRIM</t>
  </si>
  <si>
    <t>GABRIEL KOENIGKAN</t>
  </si>
  <si>
    <t>CADETE</t>
  </si>
  <si>
    <t>VINICIUS TESSARO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</si>
  <si>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</si>
  <si>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</si>
  <si>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</si>
  <si>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</si>
  <si>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</si>
  <si>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</si>
  <si>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</si>
  <si>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</si>
  <si>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</si>
  <si>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</si>
  <si>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</si>
  <si>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</si>
  <si>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MUNIR ABOISSA</t>
  </si>
  <si>
    <t>BETO NINI</t>
  </si>
  <si>
    <t>TORNEIO DE INVERNO</t>
  </si>
  <si>
    <t>ROTAX MAX MASTERS</t>
  </si>
  <si>
    <t>LUCAS SOUZA</t>
  </si>
  <si>
    <t xml:space="preserve">POS. </t>
  </si>
  <si>
    <t xml:space="preserve">PONT. </t>
  </si>
  <si>
    <t xml:space="preserve">PERDA DE PONTO BONUS </t>
  </si>
  <si>
    <t>MATHEUS ARENZON</t>
  </si>
  <si>
    <t>FABRICIO FILHO</t>
  </si>
  <si>
    <t>HEITOR ABITANTE</t>
  </si>
  <si>
    <t>ENZO BEDANI</t>
  </si>
  <si>
    <t>ENZO PELLEGRINI</t>
  </si>
  <si>
    <t>LUCAS CAPELOSSI</t>
  </si>
  <si>
    <t>MARCELO RIBEIRO</t>
  </si>
  <si>
    <t>ENZO NIENKOTTER</t>
  </si>
  <si>
    <t xml:space="preserve">MICRO MAX </t>
  </si>
  <si>
    <t xml:space="preserve">MINI MAX </t>
  </si>
  <si>
    <t xml:space="preserve">MINI MAX ROOKIE </t>
  </si>
  <si>
    <t xml:space="preserve">ROTAX JUNIOR MAX </t>
  </si>
  <si>
    <t>FELIPE BARTZ</t>
  </si>
  <si>
    <t>RODRIGO FILHO</t>
  </si>
  <si>
    <t>ROBERTO FORTI</t>
  </si>
  <si>
    <t>FERNANDO STOCCO</t>
  </si>
  <si>
    <t>ENZO PRANDO</t>
  </si>
  <si>
    <t>RAFAEL REIS</t>
  </si>
  <si>
    <t>DUDU VICENTINI</t>
  </si>
  <si>
    <t xml:space="preserve">ROTAX MAX </t>
  </si>
  <si>
    <t>ROTAX DD2</t>
  </si>
  <si>
    <t xml:space="preserve">ROTAX DD2 MASTERS </t>
  </si>
  <si>
    <t>HENRIQUE PAIXÃO</t>
  </si>
  <si>
    <t>DANILO DIRANI</t>
  </si>
  <si>
    <t>PEDRO LOPES</t>
  </si>
  <si>
    <t>RUAN BELIZARIO</t>
  </si>
  <si>
    <t>ADRIANO AMARAL</t>
  </si>
  <si>
    <t>JORGE BORELLI</t>
  </si>
  <si>
    <t xml:space="preserve">SHIFTER KART </t>
  </si>
  <si>
    <t xml:space="preserve">SHIFTER SÊNIOR </t>
  </si>
  <si>
    <t>WELDES CAMPOS</t>
  </si>
  <si>
    <t>PAULO NAVI</t>
  </si>
  <si>
    <t>ROBERTO ROCHA</t>
  </si>
  <si>
    <t>ROK CUP EXECUTIVE</t>
  </si>
  <si>
    <t xml:space="preserve">ROK SÊNIOR EXECUTIVE </t>
  </si>
  <si>
    <t xml:space="preserve">ROK MASTER EXECUTIVE </t>
  </si>
  <si>
    <t xml:space="preserve">FÓRMULA 4 SÊNIOR </t>
  </si>
  <si>
    <t>PAULO FELDNER</t>
  </si>
  <si>
    <t>38º</t>
  </si>
  <si>
    <t>39º</t>
  </si>
  <si>
    <t>40º</t>
  </si>
  <si>
    <t>41º</t>
  </si>
  <si>
    <t>42º</t>
  </si>
  <si>
    <t>43º</t>
  </si>
  <si>
    <t>44º</t>
  </si>
  <si>
    <t>45º</t>
  </si>
  <si>
    <t xml:space="preserve">CADETE ROOKIE </t>
  </si>
  <si>
    <t>RODRIGO ARAUJO</t>
  </si>
  <si>
    <t>ENZO VIDMONTIENE</t>
  </si>
  <si>
    <t>RAFAEL DINIZ</t>
  </si>
  <si>
    <t>FELIPE VRIESMAN</t>
  </si>
  <si>
    <t>YURI MORELLI</t>
  </si>
  <si>
    <t>BERNARDO GENTIL</t>
  </si>
  <si>
    <t>ENZO RIBEIRO</t>
  </si>
  <si>
    <t xml:space="preserve">IGOR SILVA </t>
  </si>
  <si>
    <t>JOÃO TEIXEIRA</t>
  </si>
  <si>
    <t>ENRICO RIBEIRO</t>
  </si>
  <si>
    <t>GABRIEL SANO</t>
  </si>
  <si>
    <t>ENZO CASARIM</t>
  </si>
  <si>
    <t>FABRICIO DE AGUIAR</t>
  </si>
  <si>
    <t>FERNANDO SERVILHA</t>
  </si>
  <si>
    <t>HEITOR FARIAS</t>
  </si>
  <si>
    <t>BRENO MORAES</t>
  </si>
  <si>
    <t>LUCAS MOURA DE CASTRO</t>
  </si>
  <si>
    <t>JOÃO PINHEIRO</t>
  </si>
  <si>
    <t>PEDRO NAMURA</t>
  </si>
  <si>
    <t>VINICIUS MERCEZ</t>
  </si>
  <si>
    <t>PEDRO AYOUB</t>
  </si>
  <si>
    <t>JOÃO VITOR DARNEL</t>
  </si>
  <si>
    <t>GABRIEL MOURA</t>
  </si>
  <si>
    <t>EDUARDO ARAUJO</t>
  </si>
  <si>
    <t>WAGNER HERNANDES</t>
  </si>
  <si>
    <t>MIGUEL PIOVAN</t>
  </si>
  <si>
    <t>MARIO RODRIGUES COVAS NETO</t>
  </si>
  <si>
    <t>WAGNER SANTILLI</t>
  </si>
  <si>
    <t>MURILO VIEIRA DA ROCHA</t>
  </si>
  <si>
    <t>AKYU MYASAVA</t>
  </si>
  <si>
    <t>FABIO NUNES</t>
  </si>
  <si>
    <t>ROMULO DIAS</t>
  </si>
  <si>
    <t>ALFREDINHO IBIAPINA</t>
  </si>
  <si>
    <t xml:space="preserve">LUCAS RICCI </t>
  </si>
  <si>
    <t>MIGUEL MAXIMO</t>
  </si>
  <si>
    <t>ETHAN NOBELS</t>
  </si>
  <si>
    <t>RAFAEL VASCO</t>
  </si>
  <si>
    <t>FERNANDO DIAS</t>
  </si>
  <si>
    <t>FIRAS FAHLS</t>
  </si>
  <si>
    <t>BRUNO SCHETINO</t>
  </si>
  <si>
    <t xml:space="preserve">GUILHERME FAVARETE </t>
  </si>
  <si>
    <t>VASCO PEDRO</t>
  </si>
  <si>
    <t>JOAO PEDRO MARTINS</t>
  </si>
  <si>
    <t>MATEUS CALLEJAS</t>
  </si>
  <si>
    <t>BRENO EBRAHIM</t>
  </si>
  <si>
    <t>JOAO MARQUES</t>
  </si>
  <si>
    <t>LUCAS PEROCCO</t>
  </si>
  <si>
    <t>ALONSO SILVERIO</t>
  </si>
  <si>
    <t>ROMULO RIBAS</t>
  </si>
  <si>
    <t>MATHEUS CALLEJAS</t>
  </si>
  <si>
    <t>LUCAS RICCI</t>
  </si>
  <si>
    <t xml:space="preserve">BRENO EBRAHIM </t>
  </si>
  <si>
    <t>ENZO BETTAMIO</t>
  </si>
  <si>
    <t>LUCCA ROSSI</t>
  </si>
  <si>
    <t>MURILO VIEIRA ROCA</t>
  </si>
  <si>
    <t>BERNANRDO GENTIL</t>
  </si>
  <si>
    <t>ALBERTO BENITEZ BEJARO</t>
  </si>
  <si>
    <t>JOÃO VERGARA</t>
  </si>
  <si>
    <t>LUIGI GALINA DI LAZZARO</t>
  </si>
  <si>
    <t>IVAN BENITEZ BEJARO</t>
  </si>
  <si>
    <t>DERLIS NUNEZ</t>
  </si>
  <si>
    <t>PEDRO DE FREITAS</t>
  </si>
  <si>
    <t>DIMAS MOTTA</t>
  </si>
  <si>
    <t>LUCCA ZUCCHINI</t>
  </si>
  <si>
    <t>ALEJANDRO SAMANIEGO</t>
  </si>
  <si>
    <t>EDUARDO RITZMANN</t>
  </si>
  <si>
    <t>ANTONELLA BASSANI</t>
  </si>
  <si>
    <t>JULIA AYOUB</t>
  </si>
  <si>
    <t>PEDRO FREITAS</t>
  </si>
  <si>
    <t>GABRIEL GOMEZ</t>
  </si>
  <si>
    <t>THEO MANNA</t>
  </si>
  <si>
    <t>PEDRO SOUSA</t>
  </si>
  <si>
    <t>DUDU TRINDADE</t>
  </si>
  <si>
    <t>NICOLAS GIAFFONE</t>
  </si>
  <si>
    <t>EDUARDO DUPAS</t>
  </si>
  <si>
    <t>GUILHERME BRITEZ</t>
  </si>
  <si>
    <t>FERNANDO SAUL</t>
  </si>
  <si>
    <t>JOÃO CUNHA</t>
  </si>
  <si>
    <t>JOÃO ROSATE</t>
  </si>
  <si>
    <t>GUILHERME PEIXOTO</t>
  </si>
  <si>
    <t>PAULO COELHO</t>
  </si>
  <si>
    <t xml:space="preserve">PEDRO BURGUER </t>
  </si>
  <si>
    <t>CHRISTIAN FLITER</t>
  </si>
  <si>
    <t>DANIEL COUTINHO</t>
  </si>
  <si>
    <t>LUCA TRAVAGLINI</t>
  </si>
  <si>
    <t>VICTOR DE ASSIS</t>
  </si>
  <si>
    <t>MARCELO GIARRETA</t>
  </si>
  <si>
    <t>OCTAVIO ALVES</t>
  </si>
  <si>
    <t>ROBERTO AZANA</t>
  </si>
  <si>
    <t>LUIS ANTONIO</t>
  </si>
  <si>
    <t>LEONARDO NIENKOTTER</t>
  </si>
  <si>
    <t>MICHEL PRYOR</t>
  </si>
  <si>
    <t>GUSTAVO CARREIRA</t>
  </si>
  <si>
    <t>LEONARDO REIS</t>
  </si>
  <si>
    <t>FREDERICO CAPRARO</t>
  </si>
  <si>
    <t>MURILO COLETTA</t>
  </si>
  <si>
    <t>ADILSON JUNIOR</t>
  </si>
  <si>
    <t>MARCEL COLETTA</t>
  </si>
  <si>
    <t>FELIPE PAPAZISSIS</t>
  </si>
  <si>
    <t>FERNANDO GUZZI</t>
  </si>
  <si>
    <t>MUNDY LOYER</t>
  </si>
  <si>
    <t>ALEXANDRE TRITA</t>
  </si>
  <si>
    <t>DIEGO LOZOV</t>
  </si>
  <si>
    <t>ADRIANO FILADORO</t>
  </si>
  <si>
    <t>DÉCIO SCARTEZINI</t>
  </si>
  <si>
    <t>FERNADO CROCE</t>
  </si>
  <si>
    <t>VICENTE BORGES</t>
  </si>
  <si>
    <t>FERNANDO PASTRO</t>
  </si>
  <si>
    <t>A. CATTUCCI / LUIZ TONISI</t>
  </si>
  <si>
    <t>F. GIAFFONE / L. MARCELLI</t>
  </si>
  <si>
    <t>W.JACOMETTI / R.RUSSO</t>
  </si>
  <si>
    <t>RAFAEL PIAZZON</t>
  </si>
  <si>
    <t>T. RIBERI / L.VISCARDI</t>
  </si>
  <si>
    <t>GUSTAVO YANES</t>
  </si>
  <si>
    <t>CYLMAR FORTES</t>
  </si>
  <si>
    <t>FABIO FIGUEIREDO</t>
  </si>
  <si>
    <t>E. VIOLANTE / A. AMARAL</t>
  </si>
  <si>
    <t>JOSE RAUL</t>
  </si>
  <si>
    <t>PAULO FELDER</t>
  </si>
  <si>
    <t>ROBERTO BRUNO</t>
  </si>
  <si>
    <t>BETO NINI / FABIO PERALTO</t>
  </si>
  <si>
    <t>W.JACOMETTI / R. RUSSO</t>
  </si>
  <si>
    <t xml:space="preserve">PAULO NAVI </t>
  </si>
  <si>
    <t xml:space="preserve">PONT </t>
  </si>
  <si>
    <t>WALDIR BELIZARIO</t>
  </si>
  <si>
    <t>PEDRO GURGACZ</t>
  </si>
  <si>
    <t>BRUNO GRIGATTI</t>
  </si>
  <si>
    <t>CEZAR RAMOS</t>
  </si>
  <si>
    <t>GAETANO DI MAURO</t>
  </si>
  <si>
    <t>KIKO PORTO</t>
  </si>
  <si>
    <t>VINICIUS PONCE</t>
  </si>
  <si>
    <t>EDGAR BUENO NETO</t>
  </si>
  <si>
    <t>EDUARDO VIOLANTE</t>
  </si>
  <si>
    <t>BETO CAVALEIRO</t>
  </si>
  <si>
    <t>EMILIO PADRON</t>
  </si>
  <si>
    <t>THIAGO LAMBERT</t>
  </si>
  <si>
    <t>FABIANO D' APPOLLONIO</t>
  </si>
  <si>
    <t>VINICIUS KWONG</t>
  </si>
  <si>
    <t>BETO MONTEIRO</t>
  </si>
  <si>
    <t>WAGNER EBRAHIM</t>
  </si>
  <si>
    <t>GABRIEL ROSA</t>
  </si>
  <si>
    <t>ALESSANDRO XAVIER</t>
  </si>
  <si>
    <t>LUIZ CARVALHO</t>
  </si>
  <si>
    <t>GUILHERME JACOB</t>
  </si>
  <si>
    <t>LUIS SOUSA</t>
  </si>
  <si>
    <t>DOUGLAS SOARES</t>
  </si>
  <si>
    <t>BETO BONTEIRO</t>
  </si>
  <si>
    <t>SUPER FÓRMULA 4</t>
  </si>
  <si>
    <t>KLEBER BARCELLOS</t>
  </si>
  <si>
    <t>PAULO FARIAS</t>
  </si>
  <si>
    <t>JOSE AUGUSTO SOARES FILHO</t>
  </si>
  <si>
    <t>LEANDRO POSSENTI</t>
  </si>
  <si>
    <t>ROBERTO CASTRO</t>
  </si>
  <si>
    <t>SINDER BITON NETO</t>
  </si>
  <si>
    <t>CELSO BATISTA</t>
  </si>
  <si>
    <t>ALFREDO MARQUES</t>
  </si>
  <si>
    <t>DENNYS MARTINS</t>
  </si>
  <si>
    <t>MATHEUS COLETTA</t>
  </si>
  <si>
    <t>RAFAEL PICCIOLLI</t>
  </si>
  <si>
    <t>ENZO BORTOLETO</t>
  </si>
  <si>
    <t>RICARDO GRAVINA</t>
  </si>
  <si>
    <t>MARCO VALE</t>
  </si>
  <si>
    <t>GIIULLIANO FORCOLIN</t>
  </si>
  <si>
    <t>ALLAN BENTO</t>
  </si>
  <si>
    <t>ROBERTO ALBUQUERQUE</t>
  </si>
  <si>
    <t>GIOVANI BONDANÇA</t>
  </si>
  <si>
    <t>DENIS PEREIRA</t>
  </si>
  <si>
    <t>JR OLIVEIRA</t>
  </si>
  <si>
    <t>ALEXANDRE GREGOSKI</t>
  </si>
  <si>
    <t>RICARDO CASTRO</t>
  </si>
  <si>
    <t>MARCELO GALVÃO</t>
  </si>
  <si>
    <t>PEDRO ITURRIET</t>
  </si>
  <si>
    <t>FERNANDO SPESSOTTO</t>
  </si>
  <si>
    <t>RAFAEL TOLEDO</t>
  </si>
  <si>
    <t>RAFAEL MANSUR</t>
  </si>
  <si>
    <t>RENAN GOFFREDO</t>
  </si>
  <si>
    <t>DANILO COSTA</t>
  </si>
  <si>
    <t>LUCAS COSTA</t>
  </si>
  <si>
    <t>LEANDRO REIS</t>
  </si>
  <si>
    <t>CHRISTIAN MOSIMANN</t>
  </si>
  <si>
    <t>AUGUSTUS TONIOLO</t>
  </si>
  <si>
    <t>LUCAS PONTUAL</t>
  </si>
  <si>
    <t>GABRIEL ROMANO</t>
  </si>
  <si>
    <t>ALBERTO DELMAS</t>
  </si>
  <si>
    <t>LUCAS PAIVA</t>
  </si>
  <si>
    <t>LUCAS FAVARO</t>
  </si>
  <si>
    <t>PEDRO HENRIQUE</t>
  </si>
  <si>
    <t>THEO VOLPE</t>
  </si>
  <si>
    <t>THIAGO LOPEZ</t>
  </si>
  <si>
    <t>LUCA CROCE</t>
  </si>
  <si>
    <t>NICOLAS CHON</t>
  </si>
  <si>
    <t>RAFAEL CROCE</t>
  </si>
  <si>
    <t>LUIS DORIGUEL</t>
  </si>
  <si>
    <t>PEDRO HENRIQUE PLATERO</t>
  </si>
  <si>
    <t>MIGUEL FERNANDES</t>
  </si>
  <si>
    <t>IAN FLAVIO</t>
  </si>
  <si>
    <t>ERICK DANTAS</t>
  </si>
  <si>
    <t>ENZO BORTOLATO</t>
  </si>
  <si>
    <t>FELIPE QUEZADO</t>
  </si>
  <si>
    <t>RENZO ZAMBOLINI</t>
  </si>
  <si>
    <t>ANGELO NETO</t>
  </si>
  <si>
    <t>ALEXANDRE SILVERIO</t>
  </si>
  <si>
    <t>IGOR ENGMANN</t>
  </si>
  <si>
    <t>MARCELO DASSAN</t>
  </si>
  <si>
    <t>JOSÉ PEDRO</t>
  </si>
  <si>
    <t>FÓRMULA 4 JÚNIOR</t>
  </si>
  <si>
    <t>SIXSPEED</t>
  </si>
  <si>
    <t>ROGERIO LALAU</t>
  </si>
  <si>
    <t>DAVID SIMÃO</t>
  </si>
  <si>
    <t>J. VILHENA</t>
  </si>
  <si>
    <t>JEAN PIER BLUM</t>
  </si>
  <si>
    <t>MAURICIO LOBATO</t>
  </si>
  <si>
    <t>ALEXANDRE MONEA</t>
  </si>
  <si>
    <t>LUIS CARVALHO</t>
  </si>
  <si>
    <t>DANIEL MIGLORANCIA</t>
  </si>
  <si>
    <t>ROBERTO LAZARINI</t>
  </si>
  <si>
    <t>MARCO VENEGAS</t>
  </si>
  <si>
    <t>CARLOS ABREU</t>
  </si>
  <si>
    <t>FERNANDO MEIRA</t>
  </si>
  <si>
    <t>LUCIANO SANTINI</t>
  </si>
  <si>
    <t>SERGIO BOTTO</t>
  </si>
  <si>
    <t>THOMAZ FILHO</t>
  </si>
  <si>
    <t>PEDRO SERRANO</t>
  </si>
  <si>
    <t>FÓRMULA 4 - 500</t>
  </si>
  <si>
    <t>FÓRMULA 4 - 500 LIGHT</t>
  </si>
  <si>
    <t>KARTEIROS / CAR RACING</t>
  </si>
  <si>
    <t>DOM CAMILO</t>
  </si>
  <si>
    <t>CAR RACING / AMERICANET</t>
  </si>
  <si>
    <t>WINDER E2 / AMERICA NET</t>
  </si>
  <si>
    <t>PETICON / SOU MAIS FARMA / MFS</t>
  </si>
  <si>
    <t>BURATI / FRANÇA</t>
  </si>
  <si>
    <t>PETICOV / KART ZOOM</t>
  </si>
  <si>
    <t>VICTOR TAKANO / P. FACCHINI</t>
  </si>
  <si>
    <t>GMA / TORGS</t>
  </si>
  <si>
    <t>GEMEOS RACING</t>
  </si>
  <si>
    <t>CELSO BATISTA / P. NAKAMURA</t>
  </si>
  <si>
    <t>MFS PALHARI</t>
  </si>
  <si>
    <t>SERVAL / BIFARMA /  PERMABOND</t>
  </si>
  <si>
    <t>WINDER E2 COMPETIÇÕES</t>
  </si>
  <si>
    <t>PETICOV / KART ZOM</t>
  </si>
  <si>
    <t>FÓRMULA 4 - 500 SÊNIOR</t>
  </si>
  <si>
    <t>SEVERAL / BIFARMA / PERMABOND</t>
  </si>
  <si>
    <t>MARCUS VINICIUS</t>
  </si>
  <si>
    <t>BRUNO LIMA</t>
  </si>
  <si>
    <t>ANDRE SALMORIA</t>
  </si>
  <si>
    <t>PATRICK PEREIRA</t>
  </si>
  <si>
    <t>MARCIO GASQUEZ</t>
  </si>
  <si>
    <t>JOSE ROBERTO LEANDRINI</t>
  </si>
  <si>
    <t>MAUMAU MELLO</t>
  </si>
  <si>
    <t>FÁBIO MENDONÇA</t>
  </si>
  <si>
    <t>RAPHAEL FILIZOLA</t>
  </si>
  <si>
    <t>JUNIOR MENOR</t>
  </si>
  <si>
    <t>PLAY OFF - 1ª FASE CLASSIFICATÓRIA</t>
  </si>
  <si>
    <t xml:space="preserve">1ª ETAPA </t>
  </si>
  <si>
    <t xml:space="preserve">2ª ETAPA </t>
  </si>
  <si>
    <t>3ª ETAPA</t>
  </si>
  <si>
    <t>4ª ETAPA</t>
  </si>
  <si>
    <t>POS</t>
  </si>
  <si>
    <t xml:space="preserve">1ª BAT </t>
  </si>
  <si>
    <t>Pont.</t>
  </si>
  <si>
    <t>A</t>
  </si>
  <si>
    <t xml:space="preserve">2ª BAT </t>
  </si>
  <si>
    <t>Total</t>
  </si>
  <si>
    <t xml:space="preserve">PLAY OFF </t>
  </si>
  <si>
    <t>GUILHERME QUINTEIRO</t>
  </si>
  <si>
    <t>NC</t>
  </si>
  <si>
    <t>SAMUEL CRUZ</t>
  </si>
  <si>
    <t>MATHEUS FERREIRA</t>
  </si>
  <si>
    <t>-</t>
  </si>
  <si>
    <t>JOÃO VICTOR CAMARGO</t>
  </si>
  <si>
    <t>PEDRO CLEROT</t>
  </si>
  <si>
    <t>LUCAS STAICO</t>
  </si>
  <si>
    <t>ARTHUR SILVA</t>
  </si>
  <si>
    <t>JOÃO EDRO TURI</t>
  </si>
  <si>
    <t>LUCAS DA SILVA MENDES</t>
  </si>
  <si>
    <t>GUILHERME BACKES</t>
  </si>
  <si>
    <t>BRUNO POSSENTI</t>
  </si>
  <si>
    <t>CADU BONINI</t>
  </si>
  <si>
    <t>GABRIEL PAIVA</t>
  </si>
  <si>
    <t>JOSE AUGUSTO</t>
  </si>
  <si>
    <t>KEVIN LIMA</t>
  </si>
  <si>
    <t>MATHEUS PRZEWALLA</t>
  </si>
  <si>
    <t>MARIA EDUARDA</t>
  </si>
  <si>
    <t>AURELIA NOBELS</t>
  </si>
  <si>
    <t>1ª etapa:</t>
  </si>
  <si>
    <t>Pole: K. 21 - 45.234</t>
  </si>
  <si>
    <t xml:space="preserve">1.015 mts </t>
  </si>
  <si>
    <t>2ª etapa:</t>
  </si>
  <si>
    <t>Pole: K. 11 - 54.287</t>
  </si>
  <si>
    <t xml:space="preserve"> mts </t>
  </si>
  <si>
    <t>3ª etapa:</t>
  </si>
  <si>
    <t>Pole: K. 07 - 45.820</t>
  </si>
  <si>
    <t>4ª etapa:</t>
  </si>
  <si>
    <t xml:space="preserve">Pole: K. </t>
  </si>
  <si>
    <t>5ª etapa:</t>
  </si>
  <si>
    <t>JUNIOR</t>
  </si>
  <si>
    <t>GABRIEL CREPALDI</t>
  </si>
  <si>
    <t>ENRICO DE LUCCA</t>
  </si>
  <si>
    <t>JOÃO MAIA</t>
  </si>
  <si>
    <t>PEDRO AIZZA</t>
  </si>
  <si>
    <t>JOSE MUGGIATI</t>
  </si>
  <si>
    <t xml:space="preserve">JOÃO MATOS </t>
  </si>
  <si>
    <t>PEDRO EBRAHIM</t>
  </si>
  <si>
    <t>WALDNER BERNARDO</t>
  </si>
  <si>
    <t>GABRIEL FONSECA</t>
  </si>
  <si>
    <t>DP</t>
  </si>
  <si>
    <t>RAFAEL DIAS</t>
  </si>
  <si>
    <t>NICOLAS FABRIS</t>
  </si>
  <si>
    <t>GUILHERME FIGUEIREDO</t>
  </si>
  <si>
    <t>RICARDO GRACIA FILHO</t>
  </si>
  <si>
    <t>ISABELY CRUZ</t>
  </si>
  <si>
    <t>GABRIEL DINIZ</t>
  </si>
  <si>
    <t>GEORGE CRISPIM</t>
  </si>
  <si>
    <t>ROBERTO FARIAS</t>
  </si>
  <si>
    <t>GABRIEL PEREIRA</t>
  </si>
  <si>
    <t>PEDRO FERRO</t>
  </si>
  <si>
    <t>JOÃO PEDRO BORTOLUZZI</t>
  </si>
  <si>
    <t>IDIOLSON BRANCO</t>
  </si>
  <si>
    <t>Pole: K. 53 - 43.944</t>
  </si>
  <si>
    <t>Pole: K. 09 - 47.377</t>
  </si>
  <si>
    <t>Pole: K. 53 - 44.575</t>
  </si>
  <si>
    <t>NOVATOS</t>
  </si>
  <si>
    <t>BRUNO SMIELEVSKI</t>
  </si>
  <si>
    <t>RICHARD ANNUNZIATA</t>
  </si>
  <si>
    <t>ENZO SÁ</t>
  </si>
  <si>
    <t>DANTE FIBRA</t>
  </si>
  <si>
    <t>ANDREY FORTES</t>
  </si>
  <si>
    <t>LUIZ FERNANDO MORONI</t>
  </si>
  <si>
    <t>FELIPE NICOLETTI</t>
  </si>
  <si>
    <t>PEDRO FELIPE</t>
  </si>
  <si>
    <t>JOSE FLORES</t>
  </si>
  <si>
    <t>GUSTAVO MOURA</t>
  </si>
  <si>
    <t>Pole: K. 119 - 50.164</t>
  </si>
  <si>
    <t>Pole: K. 128 - 46.232</t>
  </si>
  <si>
    <t>RICHARD ANNUZIATA</t>
  </si>
  <si>
    <t>Pole: K. 85 - 46.249</t>
  </si>
  <si>
    <t>GRADUADOS</t>
  </si>
  <si>
    <t>PLAY OFF - 1 ª FASE CLASSIFICATÓRIA</t>
  </si>
  <si>
    <t>FELIPE BAPTISTA</t>
  </si>
  <si>
    <t>ANDRE NICASTRO</t>
  </si>
  <si>
    <t>JOÃO RENATO CORBELLINI</t>
  </si>
  <si>
    <t>JOSE VICTOR BACKES</t>
  </si>
  <si>
    <t>OLIN GALLI</t>
  </si>
  <si>
    <t>FERNANDO CROCE</t>
  </si>
  <si>
    <t>JEAN AGUIAR</t>
  </si>
  <si>
    <t>LUCCA CROCE</t>
  </si>
  <si>
    <t>DC</t>
  </si>
  <si>
    <t>ALLAN CROCE</t>
  </si>
  <si>
    <t>ALAIN SISDELI</t>
  </si>
  <si>
    <t>VICTOR SHOMA</t>
  </si>
  <si>
    <t>RICARDO MOLINA</t>
  </si>
  <si>
    <t>SERGIO CRISPIM</t>
  </si>
  <si>
    <t>AUGUSTO CEZAR</t>
  </si>
  <si>
    <t>JUAN VIEIRA</t>
  </si>
  <si>
    <t>DIEGO RAMOS</t>
  </si>
  <si>
    <t>Pole: K. 121 - 43.486</t>
  </si>
  <si>
    <t>Pole: K. 28 - 56.388</t>
  </si>
  <si>
    <t>SÊNIOR A</t>
  </si>
  <si>
    <t>MARCELO BRANDÃO</t>
  </si>
  <si>
    <t xml:space="preserve">NC </t>
  </si>
  <si>
    <t>RODRIGO KOENIGKAN</t>
  </si>
  <si>
    <t>RICARDO THOMAZI</t>
  </si>
  <si>
    <t>RODRIGO PIQUET</t>
  </si>
  <si>
    <t>VICTOR HUGO</t>
  </si>
  <si>
    <t>ERNANDES ONASSIS</t>
  </si>
  <si>
    <t>LEONARDO NIENKKOTER</t>
  </si>
  <si>
    <t>DANILO RAMALHO</t>
  </si>
  <si>
    <t>CHRISTIANO MATTHEIS</t>
  </si>
  <si>
    <t>RICARDO PERDIZ</t>
  </si>
  <si>
    <t>MARKENSON MARQUES</t>
  </si>
  <si>
    <t>LUIZ KEIJI</t>
  </si>
  <si>
    <t>CELESTINO SOAREZ</t>
  </si>
  <si>
    <t>MARCOS KASSARDIAN</t>
  </si>
  <si>
    <t>CARLOS SADERLI</t>
  </si>
  <si>
    <t>CARLOS SOUZA</t>
  </si>
  <si>
    <t>DANIEL CROCE</t>
  </si>
  <si>
    <t>RICHARD FLITER</t>
  </si>
  <si>
    <t>RODRIGO ROCHA</t>
  </si>
  <si>
    <t>ANTONIO SOARES</t>
  </si>
  <si>
    <t>MARCOS REGADAS</t>
  </si>
  <si>
    <t>ANDRE NEVES</t>
  </si>
  <si>
    <t>JAMES GRABNER</t>
  </si>
  <si>
    <t>DIEGO VERAS</t>
  </si>
  <si>
    <t>PATRICK SANGO</t>
  </si>
  <si>
    <t>BRUNO HÔRTENCIO</t>
  </si>
  <si>
    <t>MARCELO VAZ</t>
  </si>
  <si>
    <t>Pole: K.  2 - 45.150</t>
  </si>
  <si>
    <t>Pole: K. 81 - 46.458</t>
  </si>
  <si>
    <t>Pole: K. 21 - 45.915</t>
  </si>
  <si>
    <t>SÊNIOR B</t>
  </si>
  <si>
    <t>LUIZ KENJI</t>
  </si>
  <si>
    <t>TINO SUAREZ</t>
  </si>
  <si>
    <t>Pole: K. 333 - 45.604</t>
  </si>
  <si>
    <t>Pole: K. 11 - 47.315</t>
  </si>
  <si>
    <t>Pole: K. 155 - 47.103</t>
  </si>
  <si>
    <t xml:space="preserve">SUPER SÊNIOR </t>
  </si>
  <si>
    <t>Pole: K. 180 - 45.518</t>
  </si>
  <si>
    <t>Pole: K. 29 - 46.821</t>
  </si>
  <si>
    <t>Pole: K. 777- 47.013</t>
  </si>
  <si>
    <t>SUPER SÊNIOR MASTER</t>
  </si>
  <si>
    <t>JAMES AYRTON GRABNER</t>
  </si>
  <si>
    <t>Pole: K. 57 - 45.474</t>
  </si>
  <si>
    <t>Pole: K. 57 - 47.246</t>
  </si>
  <si>
    <t>Pole: K. 57 - 46.650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</si>
</sst>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</numFmts>
  <fonts count="69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30"/>
      <name val="Calibri"/>
      <family val="2"/>
    </font>
    <font>
      <b/>
      <sz val="12"/>
      <color indexed="50"/>
      <name val="Calibri"/>
      <family val="2"/>
    </font>
    <font>
      <b/>
      <i/>
      <sz val="12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50"/>
      <name val="Calibri"/>
      <family val="2"/>
    </font>
    <font>
      <b/>
      <sz val="3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i/>
      <sz val="12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92D050"/>
      <name val="Calibri"/>
      <family val="2"/>
    </font>
    <font>
      <b/>
      <i/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92D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49" fontId="60" fillId="0" borderId="31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49" fontId="60" fillId="0" borderId="35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 wrapText="1"/>
    </xf>
    <xf numFmtId="0" fontId="23" fillId="0" borderId="40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/>
    </xf>
    <xf numFmtId="49" fontId="60" fillId="0" borderId="3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49" fontId="60" fillId="0" borderId="28" xfId="0" applyNumberFormat="1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49" fontId="60" fillId="0" borderId="2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39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49" fontId="60" fillId="0" borderId="32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1" fillId="0" borderId="14" xfId="0" applyFont="1" applyFill="1" applyBorder="1" applyAlignment="1">
      <alignment horizontal="center" wrapText="1"/>
    </xf>
    <xf numFmtId="0" fontId="61" fillId="0" borderId="1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wrapText="1"/>
    </xf>
    <xf numFmtId="0" fontId="61" fillId="0" borderId="15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59" fillId="0" borderId="44" xfId="0" applyFont="1" applyBorder="1" applyAlignment="1">
      <alignment horizontal="center" vertical="center" wrapText="1"/>
    </xf>
    <xf numFmtId="49" fontId="60" fillId="0" borderId="44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15" xfId="0" applyFont="1" applyBorder="1" applyAlignment="1">
      <alignment/>
    </xf>
    <xf numFmtId="0" fontId="59" fillId="0" borderId="11" xfId="0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2" fillId="0" borderId="0" xfId="0" applyFont="1" applyAlignment="1">
      <alignment/>
    </xf>
    <xf numFmtId="0" fontId="59" fillId="0" borderId="22" xfId="0" applyFont="1" applyFill="1" applyBorder="1" applyAlignment="1">
      <alignment horizontal="center" wrapText="1"/>
    </xf>
    <xf numFmtId="0" fontId="59" fillId="0" borderId="24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left"/>
    </xf>
    <xf numFmtId="0" fontId="59" fillId="0" borderId="42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left"/>
    </xf>
    <xf numFmtId="0" fontId="61" fillId="0" borderId="39" xfId="0" applyFont="1" applyFill="1" applyBorder="1" applyAlignment="1">
      <alignment horizontal="center" wrapText="1"/>
    </xf>
    <xf numFmtId="0" fontId="59" fillId="0" borderId="27" xfId="0" applyFont="1" applyBorder="1" applyAlignment="1">
      <alignment horizontal="center" vertical="center" wrapText="1"/>
    </xf>
    <xf numFmtId="49" fontId="60" fillId="0" borderId="27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46" xfId="0" applyFont="1" applyFill="1" applyBorder="1" applyAlignment="1">
      <alignment horizontal="left"/>
    </xf>
    <xf numFmtId="0" fontId="22" fillId="33" borderId="47" xfId="0" applyFont="1" applyFill="1" applyBorder="1" applyAlignment="1">
      <alignment horizontal="left"/>
    </xf>
    <xf numFmtId="0" fontId="22" fillId="33" borderId="23" xfId="0" applyFont="1" applyFill="1" applyBorder="1" applyAlignment="1">
      <alignment horizontal="left"/>
    </xf>
    <xf numFmtId="0" fontId="22" fillId="33" borderId="25" xfId="0" applyFont="1" applyFill="1" applyBorder="1" applyAlignment="1">
      <alignment horizontal="left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0" fontId="22" fillId="33" borderId="37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0" fontId="22" fillId="33" borderId="38" xfId="0" applyFont="1" applyFill="1" applyBorder="1" applyAlignment="1">
      <alignment horizontal="left"/>
    </xf>
    <xf numFmtId="0" fontId="22" fillId="33" borderId="38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40" xfId="0" applyFont="1" applyFill="1" applyBorder="1" applyAlignment="1">
      <alignment horizontal="left"/>
    </xf>
    <xf numFmtId="0" fontId="2" fillId="33" borderId="38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38" xfId="0" applyFont="1" applyFill="1" applyBorder="1" applyAlignment="1">
      <alignment horizontal="left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center" wrapText="1"/>
    </xf>
    <xf numFmtId="0" fontId="23" fillId="0" borderId="39" xfId="0" applyFont="1" applyBorder="1" applyAlignment="1">
      <alignment horizontal="center"/>
    </xf>
    <xf numFmtId="0" fontId="63" fillId="0" borderId="3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3" fillId="0" borderId="5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38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22" fillId="0" borderId="40" xfId="0" applyFont="1" applyBorder="1" applyAlignment="1">
      <alignment horizontal="left"/>
    </xf>
    <xf numFmtId="0" fontId="59" fillId="0" borderId="5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59" fillId="0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wrapText="1"/>
    </xf>
    <xf numFmtId="0" fontId="22" fillId="0" borderId="5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23" fillId="0" borderId="58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49" fontId="60" fillId="0" borderId="5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49" fontId="60" fillId="0" borderId="4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wrapText="1"/>
    </xf>
    <xf numFmtId="0" fontId="22" fillId="0" borderId="48" xfId="0" applyFont="1" applyFill="1" applyBorder="1" applyAlignment="1">
      <alignment horizontal="center" wrapText="1"/>
    </xf>
    <xf numFmtId="0" fontId="22" fillId="0" borderId="49" xfId="0" applyFont="1" applyFill="1" applyBorder="1" applyAlignment="1">
      <alignment horizontal="center" wrapText="1"/>
    </xf>
    <xf numFmtId="0" fontId="23" fillId="0" borderId="56" xfId="0" applyFont="1" applyFill="1" applyBorder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wrapText="1"/>
    </xf>
    <xf numFmtId="0" fontId="59" fillId="0" borderId="15" xfId="0" applyFont="1" applyFill="1" applyBorder="1" applyAlignment="1">
      <alignment horizontal="center" wrapText="1"/>
    </xf>
    <xf numFmtId="0" fontId="61" fillId="0" borderId="24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59" xfId="0" applyFont="1" applyFill="1" applyBorder="1" applyAlignment="1">
      <alignment horizontal="center" wrapText="1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vertical="center"/>
    </xf>
    <xf numFmtId="0" fontId="22" fillId="33" borderId="63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vertical="center"/>
    </xf>
    <xf numFmtId="0" fontId="22" fillId="33" borderId="63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left"/>
    </xf>
    <xf numFmtId="0" fontId="22" fillId="33" borderId="41" xfId="0" applyFont="1" applyFill="1" applyBorder="1" applyAlignment="1">
      <alignment/>
    </xf>
    <xf numFmtId="0" fontId="22" fillId="33" borderId="12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vertical="center"/>
    </xf>
    <xf numFmtId="0" fontId="59" fillId="0" borderId="14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59" fillId="0" borderId="15" xfId="0" applyFont="1" applyBorder="1" applyAlignment="1">
      <alignment horizontal="center"/>
    </xf>
    <xf numFmtId="0" fontId="22" fillId="0" borderId="56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wrapText="1"/>
    </xf>
    <xf numFmtId="0" fontId="22" fillId="0" borderId="46" xfId="0" applyFont="1" applyFill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3" fillId="0" borderId="5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49" fontId="60" fillId="0" borderId="51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2" fillId="33" borderId="6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2" fillId="0" borderId="0" xfId="0" applyFont="1" applyBorder="1" applyAlignment="1">
      <alignment/>
    </xf>
    <xf numFmtId="0" fontId="23" fillId="0" borderId="45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59" fillId="0" borderId="18" xfId="0" applyFont="1" applyFill="1" applyBorder="1" applyAlignment="1">
      <alignment horizontal="center" wrapText="1"/>
    </xf>
    <xf numFmtId="0" fontId="59" fillId="0" borderId="68" xfId="0" applyFont="1" applyFill="1" applyBorder="1" applyAlignment="1">
      <alignment horizontal="center" wrapText="1"/>
    </xf>
    <xf numFmtId="0" fontId="23" fillId="0" borderId="67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59" fillId="0" borderId="69" xfId="0" applyFont="1" applyFill="1" applyBorder="1" applyAlignment="1">
      <alignment horizontal="center" wrapText="1"/>
    </xf>
    <xf numFmtId="0" fontId="59" fillId="0" borderId="46" xfId="0" applyFont="1" applyFill="1" applyBorder="1" applyAlignment="1">
      <alignment horizont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70" xfId="0" applyFont="1" applyFill="1" applyBorder="1" applyAlignment="1">
      <alignment horizontal="center" wrapText="1"/>
    </xf>
    <xf numFmtId="0" fontId="23" fillId="0" borderId="66" xfId="0" applyFont="1" applyFill="1" applyBorder="1" applyAlignment="1">
      <alignment horizontal="center"/>
    </xf>
    <xf numFmtId="0" fontId="59" fillId="0" borderId="46" xfId="0" applyFont="1" applyBorder="1" applyAlignment="1">
      <alignment horizontal="center"/>
    </xf>
    <xf numFmtId="0" fontId="59" fillId="0" borderId="47" xfId="0" applyFont="1" applyBorder="1" applyAlignment="1">
      <alignment horizontal="center"/>
    </xf>
    <xf numFmtId="0" fontId="23" fillId="0" borderId="69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3" borderId="53" xfId="0" applyFont="1" applyFill="1" applyBorder="1" applyAlignment="1">
      <alignment horizontal="left"/>
    </xf>
    <xf numFmtId="0" fontId="22" fillId="33" borderId="48" xfId="0" applyFont="1" applyFill="1" applyBorder="1" applyAlignment="1">
      <alignment horizontal="left"/>
    </xf>
    <xf numFmtId="0" fontId="22" fillId="33" borderId="48" xfId="0" applyFont="1" applyFill="1" applyBorder="1" applyAlignment="1">
      <alignment/>
    </xf>
    <xf numFmtId="0" fontId="22" fillId="33" borderId="49" xfId="0" applyFont="1" applyFill="1" applyBorder="1" applyAlignment="1">
      <alignment horizontal="left"/>
    </xf>
    <xf numFmtId="0" fontId="59" fillId="0" borderId="56" xfId="0" applyFont="1" applyFill="1" applyBorder="1" applyAlignment="1">
      <alignment horizontal="center" wrapText="1"/>
    </xf>
    <xf numFmtId="0" fontId="59" fillId="0" borderId="57" xfId="0" applyFont="1" applyFill="1" applyBorder="1" applyAlignment="1">
      <alignment horizont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center" wrapText="1"/>
    </xf>
    <xf numFmtId="0" fontId="22" fillId="33" borderId="64" xfId="0" applyFont="1" applyFill="1" applyBorder="1" applyAlignment="1">
      <alignment horizontal="left"/>
    </xf>
    <xf numFmtId="0" fontId="22" fillId="0" borderId="55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left"/>
    </xf>
    <xf numFmtId="0" fontId="61" fillId="0" borderId="15" xfId="0" applyFont="1" applyFill="1" applyBorder="1" applyAlignment="1">
      <alignment horizontal="center" wrapText="1"/>
    </xf>
    <xf numFmtId="0" fontId="22" fillId="33" borderId="56" xfId="0" applyFont="1" applyFill="1" applyBorder="1" applyAlignment="1">
      <alignment horizontal="center"/>
    </xf>
    <xf numFmtId="0" fontId="22" fillId="33" borderId="57" xfId="0" applyFont="1" applyFill="1" applyBorder="1" applyAlignment="1">
      <alignment horizontal="center"/>
    </xf>
    <xf numFmtId="0" fontId="22" fillId="33" borderId="46" xfId="0" applyFont="1" applyFill="1" applyBorder="1" applyAlignment="1">
      <alignment/>
    </xf>
    <xf numFmtId="0" fontId="22" fillId="33" borderId="55" xfId="0" applyFont="1" applyFill="1" applyBorder="1" applyAlignment="1">
      <alignment horizontal="center"/>
    </xf>
    <xf numFmtId="0" fontId="59" fillId="0" borderId="55" xfId="0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/>
    </xf>
    <xf numFmtId="0" fontId="22" fillId="33" borderId="68" xfId="0" applyFont="1" applyFill="1" applyBorder="1" applyAlignment="1">
      <alignment horizontal="center"/>
    </xf>
    <xf numFmtId="0" fontId="22" fillId="33" borderId="67" xfId="0" applyFont="1" applyFill="1" applyBorder="1" applyAlignment="1">
      <alignment horizontal="left"/>
    </xf>
    <xf numFmtId="0" fontId="22" fillId="33" borderId="24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/>
    </xf>
    <xf numFmtId="0" fontId="22" fillId="33" borderId="36" xfId="0" applyFont="1" applyFill="1" applyBorder="1" applyAlignment="1">
      <alignment horizontal="left"/>
    </xf>
    <xf numFmtId="0" fontId="59" fillId="0" borderId="64" xfId="0" applyFont="1" applyFill="1" applyBorder="1" applyAlignment="1">
      <alignment horizontal="center" wrapText="1"/>
    </xf>
    <xf numFmtId="0" fontId="59" fillId="0" borderId="61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wrapText="1"/>
    </xf>
    <xf numFmtId="0" fontId="2" fillId="33" borderId="70" xfId="0" applyFont="1" applyFill="1" applyBorder="1" applyAlignment="1">
      <alignment horizontal="left"/>
    </xf>
    <xf numFmtId="0" fontId="22" fillId="33" borderId="16" xfId="0" applyFont="1" applyFill="1" applyBorder="1" applyAlignment="1">
      <alignment/>
    </xf>
    <xf numFmtId="0" fontId="22" fillId="33" borderId="66" xfId="0" applyFont="1" applyFill="1" applyBorder="1" applyAlignment="1">
      <alignment horizontal="center"/>
    </xf>
    <xf numFmtId="0" fontId="22" fillId="33" borderId="67" xfId="0" applyFont="1" applyFill="1" applyBorder="1" applyAlignment="1">
      <alignment/>
    </xf>
    <xf numFmtId="0" fontId="30" fillId="0" borderId="29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49" fontId="65" fillId="0" borderId="31" xfId="0" applyNumberFormat="1" applyFont="1" applyBorder="1" applyAlignment="1">
      <alignment horizontal="center" vertical="center"/>
    </xf>
    <xf numFmtId="0" fontId="22" fillId="33" borderId="16" xfId="0" applyFont="1" applyFill="1" applyBorder="1" applyAlignment="1">
      <alignment vertical="center"/>
    </xf>
    <xf numFmtId="0" fontId="22" fillId="33" borderId="25" xfId="0" applyFont="1" applyFill="1" applyBorder="1" applyAlignment="1">
      <alignment/>
    </xf>
    <xf numFmtId="0" fontId="22" fillId="33" borderId="71" xfId="0" applyFont="1" applyFill="1" applyBorder="1" applyAlignment="1">
      <alignment horizontal="left"/>
    </xf>
    <xf numFmtId="0" fontId="33" fillId="34" borderId="60" xfId="0" applyFont="1" applyFill="1" applyBorder="1" applyAlignment="1">
      <alignment horizontal="center" vertical="center"/>
    </xf>
    <xf numFmtId="0" fontId="33" fillId="34" borderId="61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0" fontId="33" fillId="34" borderId="52" xfId="0" applyFont="1" applyFill="1" applyBorder="1" applyAlignment="1">
      <alignment horizontal="center" vertical="center"/>
    </xf>
    <xf numFmtId="0" fontId="33" fillId="34" borderId="54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72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73" xfId="0" applyFont="1" applyFill="1" applyBorder="1" applyAlignment="1">
      <alignment horizontal="center" vertical="center"/>
    </xf>
    <xf numFmtId="0" fontId="23" fillId="34" borderId="52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23" fillId="34" borderId="62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  <xf numFmtId="0" fontId="23" fillId="34" borderId="61" xfId="0" applyFont="1" applyFill="1" applyBorder="1" applyAlignment="1">
      <alignment horizontal="center" vertical="center"/>
    </xf>
    <xf numFmtId="0" fontId="23" fillId="34" borderId="33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23" fillId="34" borderId="74" xfId="0" applyFont="1" applyFill="1" applyBorder="1" applyAlignment="1">
      <alignment horizontal="center" vertical="center"/>
    </xf>
    <xf numFmtId="0" fontId="23" fillId="34" borderId="75" xfId="0" applyFont="1" applyFill="1" applyBorder="1" applyAlignment="1">
      <alignment horizontal="center" vertical="center"/>
    </xf>
    <xf numFmtId="0" fontId="23" fillId="34" borderId="76" xfId="0" applyFont="1" applyFill="1" applyBorder="1" applyAlignment="1">
      <alignment horizontal="center" vertical="center"/>
    </xf>
    <xf numFmtId="0" fontId="23" fillId="34" borderId="51" xfId="0" applyFont="1" applyFill="1" applyBorder="1" applyAlignment="1">
      <alignment horizontal="center" vertical="center"/>
    </xf>
    <xf numFmtId="0" fontId="23" fillId="34" borderId="58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49" fontId="59" fillId="33" borderId="36" xfId="0" applyNumberFormat="1" applyFont="1" applyFill="1" applyBorder="1" applyAlignment="1">
      <alignment horizontal="center" vertical="center"/>
    </xf>
    <xf numFmtId="49" fontId="23" fillId="33" borderId="36" xfId="0" applyNumberFormat="1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49" fontId="23" fillId="33" borderId="23" xfId="0" applyNumberFormat="1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/>
    </xf>
    <xf numFmtId="0" fontId="67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36" fillId="33" borderId="16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6" borderId="14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2" fillId="33" borderId="66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/>
    </xf>
    <xf numFmtId="0" fontId="61" fillId="33" borderId="45" xfId="0" applyFont="1" applyFill="1" applyBorder="1" applyAlignment="1">
      <alignment/>
    </xf>
    <xf numFmtId="0" fontId="22" fillId="33" borderId="45" xfId="0" applyFont="1" applyFill="1" applyBorder="1" applyAlignment="1">
      <alignment horizontal="center" vertical="center"/>
    </xf>
    <xf numFmtId="0" fontId="61" fillId="33" borderId="45" xfId="0" applyFont="1" applyFill="1" applyBorder="1" applyAlignment="1">
      <alignment horizontal="center"/>
    </xf>
    <xf numFmtId="0" fontId="61" fillId="33" borderId="67" xfId="0" applyFont="1" applyFill="1" applyBorder="1" applyAlignment="1">
      <alignment/>
    </xf>
    <xf numFmtId="0" fontId="61" fillId="33" borderId="16" xfId="0" applyFont="1" applyFill="1" applyBorder="1" applyAlignment="1">
      <alignment horizontal="center"/>
    </xf>
    <xf numFmtId="0" fontId="67" fillId="33" borderId="45" xfId="0" applyFont="1" applyFill="1" applyBorder="1" applyAlignment="1">
      <alignment horizontal="center"/>
    </xf>
    <xf numFmtId="0" fontId="22" fillId="33" borderId="71" xfId="0" applyFont="1" applyFill="1" applyBorder="1" applyAlignment="1">
      <alignment/>
    </xf>
    <xf numFmtId="0" fontId="23" fillId="33" borderId="66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/>
    </xf>
    <xf numFmtId="0" fontId="61" fillId="33" borderId="67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0" fontId="22" fillId="35" borderId="52" xfId="0" applyFont="1" applyFill="1" applyBorder="1" applyAlignment="1">
      <alignment/>
    </xf>
    <xf numFmtId="0" fontId="22" fillId="35" borderId="54" xfId="0" applyFont="1" applyFill="1" applyBorder="1" applyAlignment="1">
      <alignment horizontal="center"/>
    </xf>
    <xf numFmtId="0" fontId="22" fillId="35" borderId="54" xfId="0" applyFont="1" applyFill="1" applyBorder="1" applyAlignment="1">
      <alignment/>
    </xf>
    <xf numFmtId="0" fontId="67" fillId="35" borderId="54" xfId="0" applyFont="1" applyFill="1" applyBorder="1" applyAlignment="1">
      <alignment horizontal="center"/>
    </xf>
    <xf numFmtId="0" fontId="67" fillId="35" borderId="54" xfId="0" applyFont="1" applyFill="1" applyBorder="1" applyAlignment="1">
      <alignment/>
    </xf>
    <xf numFmtId="0" fontId="22" fillId="35" borderId="62" xfId="0" applyFont="1" applyFill="1" applyBorder="1" applyAlignment="1">
      <alignment/>
    </xf>
    <xf numFmtId="0" fontId="22" fillId="35" borderId="74" xfId="0" applyFont="1" applyFill="1" applyBorder="1" applyAlignment="1">
      <alignment/>
    </xf>
    <xf numFmtId="0" fontId="22" fillId="35" borderId="75" xfId="0" applyFont="1" applyFill="1" applyBorder="1" applyAlignment="1">
      <alignment horizontal="center"/>
    </xf>
    <xf numFmtId="0" fontId="22" fillId="35" borderId="75" xfId="0" applyFont="1" applyFill="1" applyBorder="1" applyAlignment="1">
      <alignment/>
    </xf>
    <xf numFmtId="0" fontId="67" fillId="35" borderId="75" xfId="0" applyFont="1" applyFill="1" applyBorder="1" applyAlignment="1">
      <alignment horizontal="center"/>
    </xf>
    <xf numFmtId="0" fontId="67" fillId="35" borderId="75" xfId="0" applyFont="1" applyFill="1" applyBorder="1" applyAlignment="1">
      <alignment/>
    </xf>
    <xf numFmtId="16" fontId="22" fillId="35" borderId="76" xfId="0" applyNumberFormat="1" applyFont="1" applyFill="1" applyBorder="1" applyAlignment="1">
      <alignment/>
    </xf>
    <xf numFmtId="3" fontId="22" fillId="35" borderId="74" xfId="0" applyNumberFormat="1" applyFont="1" applyFill="1" applyBorder="1" applyAlignment="1">
      <alignment/>
    </xf>
    <xf numFmtId="0" fontId="66" fillId="33" borderId="54" xfId="0" applyFont="1" applyFill="1" applyBorder="1" applyAlignment="1">
      <alignment/>
    </xf>
    <xf numFmtId="16" fontId="22" fillId="35" borderId="62" xfId="0" applyNumberFormat="1" applyFont="1" applyFill="1" applyBorder="1" applyAlignment="1">
      <alignment/>
    </xf>
    <xf numFmtId="0" fontId="66" fillId="33" borderId="75" xfId="0" applyFont="1" applyFill="1" applyBorder="1" applyAlignment="1">
      <alignment/>
    </xf>
    <xf numFmtId="0" fontId="23" fillId="33" borderId="53" xfId="0" applyFont="1" applyFill="1" applyBorder="1" applyAlignment="1">
      <alignment vertical="center"/>
    </xf>
    <xf numFmtId="49" fontId="23" fillId="33" borderId="37" xfId="0" applyNumberFormat="1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/>
    </xf>
    <xf numFmtId="0" fontId="59" fillId="33" borderId="38" xfId="0" applyFont="1" applyFill="1" applyBorder="1" applyAlignment="1">
      <alignment horizontal="center"/>
    </xf>
    <xf numFmtId="0" fontId="23" fillId="6" borderId="65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68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23" fillId="33" borderId="39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/>
    </xf>
    <xf numFmtId="0" fontId="61" fillId="33" borderId="40" xfId="0" applyFont="1" applyFill="1" applyBorder="1" applyAlignment="1">
      <alignment/>
    </xf>
    <xf numFmtId="0" fontId="67" fillId="33" borderId="39" xfId="0" applyFont="1" applyFill="1" applyBorder="1" applyAlignment="1">
      <alignment horizontal="center"/>
    </xf>
    <xf numFmtId="0" fontId="22" fillId="33" borderId="39" xfId="0" applyFont="1" applyFill="1" applyBorder="1" applyAlignment="1">
      <alignment/>
    </xf>
    <xf numFmtId="0" fontId="22" fillId="33" borderId="39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/>
    </xf>
    <xf numFmtId="0" fontId="22" fillId="33" borderId="13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67" fillId="35" borderId="0" xfId="0" applyFont="1" applyFill="1" applyBorder="1" applyAlignment="1">
      <alignment horizontal="center"/>
    </xf>
    <xf numFmtId="0" fontId="67" fillId="35" borderId="0" xfId="0" applyFont="1" applyFill="1" applyBorder="1" applyAlignment="1">
      <alignment/>
    </xf>
    <xf numFmtId="0" fontId="22" fillId="35" borderId="73" xfId="0" applyFont="1" applyFill="1" applyBorder="1" applyAlignment="1">
      <alignment/>
    </xf>
    <xf numFmtId="0" fontId="0" fillId="33" borderId="0" xfId="0" applyFill="1" applyAlignment="1">
      <alignment/>
    </xf>
    <xf numFmtId="0" fontId="22" fillId="33" borderId="45" xfId="0" applyFont="1" applyFill="1" applyBorder="1" applyAlignment="1">
      <alignment/>
    </xf>
    <xf numFmtId="0" fontId="23" fillId="0" borderId="21" xfId="0" applyFont="1" applyBorder="1" applyAlignment="1">
      <alignment vertical="center"/>
    </xf>
    <xf numFmtId="0" fontId="38" fillId="6" borderId="21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39" fillId="6" borderId="14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/>
    </xf>
    <xf numFmtId="0" fontId="22" fillId="36" borderId="52" xfId="0" applyFont="1" applyFill="1" applyBorder="1" applyAlignment="1">
      <alignment/>
    </xf>
    <xf numFmtId="0" fontId="59" fillId="35" borderId="54" xfId="0" applyFont="1" applyFill="1" applyBorder="1" applyAlignment="1">
      <alignment horizontal="center"/>
    </xf>
    <xf numFmtId="0" fontId="22" fillId="36" borderId="74" xfId="0" applyFont="1" applyFill="1" applyBorder="1" applyAlignment="1">
      <alignment/>
    </xf>
    <xf numFmtId="0" fontId="59" fillId="35" borderId="75" xfId="0" applyFont="1" applyFill="1" applyBorder="1" applyAlignment="1">
      <alignment horizontal="center"/>
    </xf>
    <xf numFmtId="3" fontId="22" fillId="36" borderId="74" xfId="0" applyNumberFormat="1" applyFont="1" applyFill="1" applyBorder="1" applyAlignment="1">
      <alignment/>
    </xf>
    <xf numFmtId="0" fontId="66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49" fontId="23" fillId="33" borderId="42" xfId="0" applyNumberFormat="1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63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/>
    </xf>
    <xf numFmtId="0" fontId="61" fillId="33" borderId="19" xfId="0" applyFont="1" applyFill="1" applyBorder="1" applyAlignment="1">
      <alignment/>
    </xf>
    <xf numFmtId="0" fontId="22" fillId="33" borderId="42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49" fontId="23" fillId="33" borderId="14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59" fillId="33" borderId="16" xfId="0" applyNumberFormat="1" applyFont="1" applyFill="1" applyBorder="1" applyAlignment="1">
      <alignment horizontal="center" vertical="center"/>
    </xf>
    <xf numFmtId="0" fontId="23" fillId="37" borderId="52" xfId="0" applyFont="1" applyFill="1" applyBorder="1" applyAlignment="1">
      <alignment horizontal="center" vertical="center"/>
    </xf>
    <xf numFmtId="0" fontId="23" fillId="37" borderId="54" xfId="0" applyFont="1" applyFill="1" applyBorder="1" applyAlignment="1">
      <alignment horizontal="center" vertical="center"/>
    </xf>
    <xf numFmtId="0" fontId="23" fillId="37" borderId="62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center"/>
    </xf>
    <xf numFmtId="0" fontId="23" fillId="37" borderId="74" xfId="0" applyFont="1" applyFill="1" applyBorder="1" applyAlignment="1">
      <alignment horizontal="center" vertical="center"/>
    </xf>
    <xf numFmtId="0" fontId="23" fillId="37" borderId="75" xfId="0" applyFont="1" applyFill="1" applyBorder="1" applyAlignment="1">
      <alignment horizontal="center" vertical="center"/>
    </xf>
    <xf numFmtId="0" fontId="23" fillId="37" borderId="76" xfId="0" applyFont="1" applyFill="1" applyBorder="1" applyAlignment="1">
      <alignment horizontal="center" vertical="center"/>
    </xf>
    <xf numFmtId="0" fontId="23" fillId="35" borderId="60" xfId="0" applyFont="1" applyFill="1" applyBorder="1" applyAlignment="1">
      <alignment horizontal="center" vertical="center"/>
    </xf>
    <xf numFmtId="0" fontId="23" fillId="35" borderId="61" xfId="0" applyFont="1" applyFill="1" applyBorder="1" applyAlignment="1">
      <alignment horizontal="center" vertical="center"/>
    </xf>
    <xf numFmtId="0" fontId="23" fillId="35" borderId="51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0" fontId="59" fillId="33" borderId="45" xfId="0" applyFont="1" applyFill="1" applyBorder="1" applyAlignment="1">
      <alignment horizontal="center"/>
    </xf>
    <xf numFmtId="0" fontId="59" fillId="33" borderId="67" xfId="0" applyFont="1" applyFill="1" applyBorder="1" applyAlignment="1">
      <alignment horizontal="center"/>
    </xf>
    <xf numFmtId="0" fontId="59" fillId="33" borderId="45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16" fontId="22" fillId="35" borderId="0" xfId="0" applyNumberFormat="1" applyFont="1" applyFill="1" applyBorder="1" applyAlignment="1">
      <alignment/>
    </xf>
    <xf numFmtId="0" fontId="23" fillId="33" borderId="20" xfId="0" applyFont="1" applyFill="1" applyBorder="1" applyAlignment="1">
      <alignment vertical="center"/>
    </xf>
    <xf numFmtId="0" fontId="22" fillId="33" borderId="12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7.57421875" style="6" bestFit="1" customWidth="1"/>
    <col min="2" max="2" width="7.57421875" style="1" bestFit="1" customWidth="1"/>
    <col min="3" max="3" width="25.7109375" style="1" customWidth="1"/>
    <col min="4" max="4" width="11.140625" style="145" customWidth="1"/>
    <col min="5" max="5" width="7.28125" style="107" hidden="1" customWidth="1"/>
    <col min="6" max="6" width="7.7109375" style="1" hidden="1" customWidth="1"/>
    <col min="7" max="7" width="11.8515625" style="7" hidden="1" customWidth="1"/>
    <col min="8" max="8" width="10.7109375" style="7" hidden="1" customWidth="1"/>
    <col min="9" max="9" width="7.7109375" style="1" hidden="1" customWidth="1"/>
    <col min="10" max="10" width="14.57421875" style="7" hidden="1" customWidth="1"/>
    <col min="11" max="11" width="10.7109375" style="7" hidden="1" customWidth="1"/>
    <col min="12" max="12" width="7.7109375" style="1" hidden="1" customWidth="1"/>
    <col min="13" max="13" width="10.7109375" style="7" hidden="1" customWidth="1"/>
    <col min="14" max="14" width="15.7109375" style="1" customWidth="1"/>
    <col min="15" max="16384" width="9.140625" style="1" customWidth="1"/>
  </cols>
  <sheetData>
    <row r="1" spans="1:14" s="8" customFormat="1" ht="39.75" thickBot="1">
      <c r="A1" s="319" t="s">
        <v>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1"/>
    </row>
    <row r="2" spans="1:14" s="72" customFormat="1" ht="49.5" customHeight="1" thickBot="1">
      <c r="A2" s="144" t="s">
        <v>55</v>
      </c>
      <c r="B2" s="40" t="s">
        <v>0</v>
      </c>
      <c r="C2" s="212" t="s">
        <v>1</v>
      </c>
      <c r="D2" s="42" t="s">
        <v>31</v>
      </c>
      <c r="E2" s="153" t="s">
        <v>57</v>
      </c>
      <c r="F2" s="44" t="s">
        <v>56</v>
      </c>
      <c r="G2" s="42" t="s">
        <v>52</v>
      </c>
      <c r="H2" s="43" t="s">
        <v>57</v>
      </c>
      <c r="I2" s="44" t="s">
        <v>56</v>
      </c>
      <c r="J2" s="42" t="s">
        <v>32</v>
      </c>
      <c r="K2" s="43" t="s">
        <v>57</v>
      </c>
      <c r="L2" s="44" t="s">
        <v>56</v>
      </c>
      <c r="M2" s="163" t="s">
        <v>57</v>
      </c>
      <c r="N2" s="45" t="s">
        <v>16</v>
      </c>
    </row>
    <row r="3" spans="1:14" ht="15.75">
      <c r="A3" s="158" t="s">
        <v>2</v>
      </c>
      <c r="B3" s="133">
        <v>0</v>
      </c>
      <c r="C3" s="134" t="s">
        <v>107</v>
      </c>
      <c r="D3" s="25">
        <v>1</v>
      </c>
      <c r="E3" s="109"/>
      <c r="F3" s="47">
        <f aca="true" t="shared" si="0" ref="F3:F18">IF(D3=1,25,IF(D3=2,20,IF(D3=3,16,IF(D3=4,14,IF(D3=5,12,IF(D3=6,10,IF(D3=7,9,IF(D3=8,8))))))))+IF(D3=9,7,IF(D3=10,6,IF(D3=11,5,IF(D3=12,4,IF(D3=13,3,IF(D3=14,2,IF(D3=15,1)))))))</f>
        <v>25</v>
      </c>
      <c r="G3" s="46"/>
      <c r="H3" s="46"/>
      <c r="I3" s="47">
        <f aca="true" t="shared" si="1" ref="I3:I15">IF(G3=1,25,IF(G3=2,20,IF(G3=3,16,IF(G3=4,14,IF(G3=5,12,IF(G3=6,10,IF(G3=7,9,IF(G3=8,8))))))))+IF(G3=9,7,IF(G3=10,6,IF(G3=11,5,IF(G3=12,4,IF(G3=13,3,IF(G3=14,2,IF(G3=15,1)))))))</f>
        <v>0</v>
      </c>
      <c r="J3" s="46"/>
      <c r="K3" s="46"/>
      <c r="L3" s="47">
        <f aca="true" t="shared" si="2" ref="L3:L15">IF(J3=1,25,IF(J3=2,20,IF(J3=3,16,IF(J3=4,14,IF(J3=5,12,IF(J3=6,10,IF(J3=7,9,IF(J3=8,8))))))))+IF(J3=9,7,IF(J3=10,6,IF(J3=11,5,IF(J3=12,4,IF(J3=13,3,IF(J3=14,2,IF(J3=15,1)))))))</f>
        <v>0</v>
      </c>
      <c r="M3" s="164"/>
      <c r="N3" s="28">
        <f aca="true" t="shared" si="3" ref="N3:N18">SUM(F3+I3+L3)-E3-H3-K3</f>
        <v>25</v>
      </c>
    </row>
    <row r="4" spans="1:14" ht="15.75">
      <c r="A4" s="130" t="s">
        <v>3</v>
      </c>
      <c r="B4" s="135">
        <v>95</v>
      </c>
      <c r="C4" s="136" t="s">
        <v>106</v>
      </c>
      <c r="D4" s="13">
        <v>2</v>
      </c>
      <c r="E4" s="105"/>
      <c r="F4" s="3">
        <f t="shared" si="0"/>
        <v>20</v>
      </c>
      <c r="G4" s="2"/>
      <c r="H4" s="2"/>
      <c r="I4" s="3">
        <f t="shared" si="1"/>
        <v>0</v>
      </c>
      <c r="J4" s="2"/>
      <c r="K4" s="2"/>
      <c r="L4" s="3">
        <f t="shared" si="2"/>
        <v>0</v>
      </c>
      <c r="M4" s="165"/>
      <c r="N4" s="19">
        <f t="shared" si="3"/>
        <v>20</v>
      </c>
    </row>
    <row r="5" spans="1:14" ht="15.75">
      <c r="A5" s="130" t="s">
        <v>4</v>
      </c>
      <c r="B5" s="135">
        <v>1</v>
      </c>
      <c r="C5" s="136" t="s">
        <v>108</v>
      </c>
      <c r="D5" s="13">
        <v>3</v>
      </c>
      <c r="E5" s="105"/>
      <c r="F5" s="3">
        <f t="shared" si="0"/>
        <v>16</v>
      </c>
      <c r="G5" s="2"/>
      <c r="H5" s="2"/>
      <c r="I5" s="3">
        <f t="shared" si="1"/>
        <v>0</v>
      </c>
      <c r="J5" s="2"/>
      <c r="K5" s="2"/>
      <c r="L5" s="3">
        <f t="shared" si="2"/>
        <v>0</v>
      </c>
      <c r="M5" s="165"/>
      <c r="N5" s="19">
        <f t="shared" si="3"/>
        <v>16</v>
      </c>
    </row>
    <row r="6" spans="1:14" ht="15.75">
      <c r="A6" s="130" t="s">
        <v>5</v>
      </c>
      <c r="B6" s="135">
        <v>27</v>
      </c>
      <c r="C6" s="136" t="s">
        <v>109</v>
      </c>
      <c r="D6" s="13">
        <v>4</v>
      </c>
      <c r="E6" s="10"/>
      <c r="F6" s="3">
        <f t="shared" si="0"/>
        <v>14</v>
      </c>
      <c r="G6" s="5"/>
      <c r="H6" s="5"/>
      <c r="I6" s="3">
        <f t="shared" si="1"/>
        <v>0</v>
      </c>
      <c r="J6" s="5"/>
      <c r="K6" s="4"/>
      <c r="L6" s="3">
        <f t="shared" si="2"/>
        <v>0</v>
      </c>
      <c r="M6" s="165"/>
      <c r="N6" s="19">
        <f t="shared" si="3"/>
        <v>14</v>
      </c>
    </row>
    <row r="7" spans="1:14" ht="15.75">
      <c r="A7" s="130" t="s">
        <v>6</v>
      </c>
      <c r="B7" s="135">
        <v>88</v>
      </c>
      <c r="C7" s="136" t="s">
        <v>110</v>
      </c>
      <c r="D7" s="13">
        <v>5</v>
      </c>
      <c r="E7" s="10"/>
      <c r="F7" s="3">
        <f t="shared" si="0"/>
        <v>12</v>
      </c>
      <c r="G7" s="113"/>
      <c r="H7" s="5"/>
      <c r="I7" s="3">
        <f t="shared" si="1"/>
        <v>0</v>
      </c>
      <c r="J7" s="2"/>
      <c r="K7" s="2"/>
      <c r="L7" s="3">
        <f t="shared" si="2"/>
        <v>0</v>
      </c>
      <c r="M7" s="165"/>
      <c r="N7" s="19">
        <f t="shared" si="3"/>
        <v>12</v>
      </c>
    </row>
    <row r="8" spans="1:14" ht="15.75">
      <c r="A8" s="130" t="s">
        <v>7</v>
      </c>
      <c r="B8" s="135">
        <v>303</v>
      </c>
      <c r="C8" s="136" t="s">
        <v>112</v>
      </c>
      <c r="D8" s="13">
        <v>6</v>
      </c>
      <c r="E8" s="10"/>
      <c r="F8" s="3">
        <f t="shared" si="0"/>
        <v>10</v>
      </c>
      <c r="G8" s="5"/>
      <c r="H8" s="5"/>
      <c r="I8" s="3">
        <f t="shared" si="1"/>
        <v>0</v>
      </c>
      <c r="J8" s="2"/>
      <c r="K8" s="2"/>
      <c r="L8" s="3">
        <f t="shared" si="2"/>
        <v>0</v>
      </c>
      <c r="M8" s="165"/>
      <c r="N8" s="19">
        <f t="shared" si="3"/>
        <v>10</v>
      </c>
    </row>
    <row r="9" spans="1:14" ht="15.75">
      <c r="A9" s="130" t="s">
        <v>8</v>
      </c>
      <c r="B9" s="135">
        <v>21</v>
      </c>
      <c r="C9" s="136" t="s">
        <v>114</v>
      </c>
      <c r="D9" s="13">
        <v>9</v>
      </c>
      <c r="E9" s="105"/>
      <c r="F9" s="3">
        <f t="shared" si="0"/>
        <v>7</v>
      </c>
      <c r="G9" s="113"/>
      <c r="H9" s="2"/>
      <c r="I9" s="3">
        <f t="shared" si="1"/>
        <v>0</v>
      </c>
      <c r="J9" s="113"/>
      <c r="K9" s="2"/>
      <c r="L9" s="3">
        <f t="shared" si="2"/>
        <v>0</v>
      </c>
      <c r="M9" s="165"/>
      <c r="N9" s="19">
        <f t="shared" si="3"/>
        <v>7</v>
      </c>
    </row>
    <row r="10" spans="1:14" ht="15.75">
      <c r="A10" s="130" t="s">
        <v>9</v>
      </c>
      <c r="B10" s="135">
        <v>405</v>
      </c>
      <c r="C10" s="136" t="s">
        <v>115</v>
      </c>
      <c r="D10" s="13">
        <v>7</v>
      </c>
      <c r="E10" s="105">
        <v>5</v>
      </c>
      <c r="F10" s="3">
        <f t="shared" si="0"/>
        <v>9</v>
      </c>
      <c r="G10" s="113"/>
      <c r="H10" s="2"/>
      <c r="I10" s="3">
        <f t="shared" si="1"/>
        <v>0</v>
      </c>
      <c r="J10" s="113"/>
      <c r="K10" s="2"/>
      <c r="L10" s="3">
        <f t="shared" si="2"/>
        <v>0</v>
      </c>
      <c r="M10" s="165"/>
      <c r="N10" s="19">
        <f t="shared" si="3"/>
        <v>4</v>
      </c>
    </row>
    <row r="11" spans="1:14" ht="15.75">
      <c r="A11" s="130" t="s">
        <v>10</v>
      </c>
      <c r="B11" s="135">
        <v>9</v>
      </c>
      <c r="C11" s="136" t="s">
        <v>111</v>
      </c>
      <c r="D11" s="13">
        <v>8</v>
      </c>
      <c r="E11" s="10">
        <v>5</v>
      </c>
      <c r="F11" s="3">
        <f t="shared" si="0"/>
        <v>8</v>
      </c>
      <c r="G11" s="113"/>
      <c r="H11" s="5"/>
      <c r="I11" s="3">
        <f t="shared" si="1"/>
        <v>0</v>
      </c>
      <c r="J11" s="2"/>
      <c r="K11" s="2"/>
      <c r="L11" s="3">
        <f t="shared" si="2"/>
        <v>0</v>
      </c>
      <c r="M11" s="165"/>
      <c r="N11" s="19">
        <f t="shared" si="3"/>
        <v>3</v>
      </c>
    </row>
    <row r="12" spans="1:14" ht="15.75">
      <c r="A12" s="130" t="s">
        <v>11</v>
      </c>
      <c r="B12" s="135">
        <v>273</v>
      </c>
      <c r="C12" s="136" t="s">
        <v>113</v>
      </c>
      <c r="D12" s="13">
        <v>10</v>
      </c>
      <c r="E12" s="105">
        <v>5</v>
      </c>
      <c r="F12" s="3">
        <f t="shared" si="0"/>
        <v>6</v>
      </c>
      <c r="G12" s="2"/>
      <c r="H12" s="2"/>
      <c r="I12" s="3">
        <f t="shared" si="1"/>
        <v>0</v>
      </c>
      <c r="J12" s="2"/>
      <c r="K12" s="2"/>
      <c r="L12" s="3">
        <f t="shared" si="2"/>
        <v>0</v>
      </c>
      <c r="M12" s="165"/>
      <c r="N12" s="19">
        <f t="shared" si="3"/>
        <v>1</v>
      </c>
    </row>
    <row r="13" spans="1:14" ht="15.75">
      <c r="A13" s="130" t="s">
        <v>12</v>
      </c>
      <c r="B13" s="135">
        <v>24</v>
      </c>
      <c r="C13" s="136" t="s">
        <v>116</v>
      </c>
      <c r="D13" s="13">
        <v>11</v>
      </c>
      <c r="E13" s="105">
        <v>5</v>
      </c>
      <c r="F13" s="3">
        <f t="shared" si="0"/>
        <v>5</v>
      </c>
      <c r="G13" s="5"/>
      <c r="H13" s="5"/>
      <c r="I13" s="3">
        <f t="shared" si="1"/>
        <v>0</v>
      </c>
      <c r="J13" s="113"/>
      <c r="K13" s="2"/>
      <c r="L13" s="3">
        <f t="shared" si="2"/>
        <v>0</v>
      </c>
      <c r="M13" s="166"/>
      <c r="N13" s="19">
        <f t="shared" si="3"/>
        <v>0</v>
      </c>
    </row>
    <row r="14" spans="1:14" ht="15.75">
      <c r="A14" s="130" t="s">
        <v>13</v>
      </c>
      <c r="B14" s="135">
        <v>13</v>
      </c>
      <c r="C14" s="136" t="s">
        <v>117</v>
      </c>
      <c r="D14" s="18">
        <v>12</v>
      </c>
      <c r="E14" s="10">
        <v>4</v>
      </c>
      <c r="F14" s="3">
        <f t="shared" si="0"/>
        <v>4</v>
      </c>
      <c r="G14" s="5"/>
      <c r="H14" s="4"/>
      <c r="I14" s="3">
        <f t="shared" si="1"/>
        <v>0</v>
      </c>
      <c r="J14" s="4"/>
      <c r="K14" s="4"/>
      <c r="L14" s="3">
        <f t="shared" si="2"/>
        <v>0</v>
      </c>
      <c r="M14" s="165"/>
      <c r="N14" s="19">
        <f t="shared" si="3"/>
        <v>0</v>
      </c>
    </row>
    <row r="15" spans="1:14" ht="15.75">
      <c r="A15" s="130" t="s">
        <v>14</v>
      </c>
      <c r="B15" s="135">
        <v>25</v>
      </c>
      <c r="C15" s="136" t="s">
        <v>118</v>
      </c>
      <c r="D15" s="18">
        <v>13</v>
      </c>
      <c r="E15" s="10">
        <v>3</v>
      </c>
      <c r="F15" s="3">
        <f t="shared" si="0"/>
        <v>3</v>
      </c>
      <c r="G15" s="5"/>
      <c r="H15" s="4"/>
      <c r="I15" s="3">
        <f t="shared" si="1"/>
        <v>0</v>
      </c>
      <c r="J15" s="4"/>
      <c r="K15" s="4"/>
      <c r="L15" s="3">
        <f t="shared" si="2"/>
        <v>0</v>
      </c>
      <c r="M15" s="165"/>
      <c r="N15" s="19">
        <f t="shared" si="3"/>
        <v>0</v>
      </c>
    </row>
    <row r="16" spans="1:14" ht="15.75">
      <c r="A16" s="130" t="s">
        <v>15</v>
      </c>
      <c r="B16" s="159">
        <v>950</v>
      </c>
      <c r="C16" s="160" t="s">
        <v>286</v>
      </c>
      <c r="D16" s="156">
        <v>16</v>
      </c>
      <c r="E16" s="154">
        <v>0</v>
      </c>
      <c r="F16" s="149">
        <f t="shared" si="0"/>
        <v>0</v>
      </c>
      <c r="G16" s="147"/>
      <c r="H16" s="147"/>
      <c r="I16" s="148"/>
      <c r="J16" s="147"/>
      <c r="K16" s="147"/>
      <c r="L16" s="148"/>
      <c r="M16" s="167"/>
      <c r="N16" s="169">
        <f t="shared" si="3"/>
        <v>0</v>
      </c>
    </row>
    <row r="17" spans="1:14" ht="15.75">
      <c r="A17" s="130" t="s">
        <v>17</v>
      </c>
      <c r="B17" s="159">
        <v>277</v>
      </c>
      <c r="C17" s="160" t="s">
        <v>284</v>
      </c>
      <c r="D17" s="18">
        <v>14</v>
      </c>
      <c r="E17" s="10">
        <v>2</v>
      </c>
      <c r="F17" s="3">
        <f t="shared" si="0"/>
        <v>2</v>
      </c>
      <c r="G17" s="5"/>
      <c r="H17" s="4"/>
      <c r="I17" s="3"/>
      <c r="J17" s="4"/>
      <c r="K17" s="4"/>
      <c r="L17" s="3"/>
      <c r="M17" s="165"/>
      <c r="N17" s="19">
        <f t="shared" si="3"/>
        <v>0</v>
      </c>
    </row>
    <row r="18" spans="1:14" ht="16.5" thickBot="1">
      <c r="A18" s="131" t="s">
        <v>18</v>
      </c>
      <c r="B18" s="161">
        <v>12</v>
      </c>
      <c r="C18" s="162" t="s">
        <v>285</v>
      </c>
      <c r="D18" s="157">
        <v>15</v>
      </c>
      <c r="E18" s="155">
        <v>1</v>
      </c>
      <c r="F18" s="152">
        <f t="shared" si="0"/>
        <v>1</v>
      </c>
      <c r="G18" s="151"/>
      <c r="H18" s="151"/>
      <c r="I18" s="150"/>
      <c r="J18" s="151"/>
      <c r="K18" s="151"/>
      <c r="L18" s="150"/>
      <c r="M18" s="168"/>
      <c r="N18" s="170">
        <f t="shared" si="3"/>
        <v>0</v>
      </c>
    </row>
  </sheetData>
  <sheetProtection/>
  <mergeCells count="1">
    <mergeCell ref="A1:N1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="91" zoomScaleNormal="91" zoomScalePageLayoutView="0" workbookViewId="0" topLeftCell="A1">
      <selection activeCell="R50" sqref="R50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30.28125" style="0" bestFit="1" customWidth="1"/>
    <col min="4" max="4" width="13.140625" style="0" bestFit="1" customWidth="1"/>
    <col min="5" max="5" width="10.7109375" style="108" hidden="1" customWidth="1"/>
    <col min="6" max="6" width="7.140625" style="0" hidden="1" customWidth="1"/>
    <col min="7" max="7" width="13.140625" style="0" hidden="1" customWidth="1"/>
    <col min="8" max="8" width="10.7109375" style="0" hidden="1" customWidth="1"/>
    <col min="9" max="9" width="7.140625" style="0" hidden="1" customWidth="1"/>
    <col min="10" max="10" width="14.7109375" style="0" hidden="1" customWidth="1"/>
    <col min="11" max="11" width="10.7109375" style="0" hidden="1" customWidth="1"/>
    <col min="12" max="12" width="7.140625" style="0" hidden="1" customWidth="1"/>
    <col min="13" max="13" width="15.7109375" style="0" customWidth="1"/>
  </cols>
  <sheetData>
    <row r="1" spans="1:13" ht="39.75" thickBot="1">
      <c r="A1" s="319" t="s">
        <v>252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49.5" customHeight="1" thickBot="1">
      <c r="A2" s="65" t="s">
        <v>55</v>
      </c>
      <c r="B2" s="65" t="s">
        <v>0</v>
      </c>
      <c r="C2" s="65" t="s">
        <v>1</v>
      </c>
      <c r="D2" s="42" t="s">
        <v>31</v>
      </c>
      <c r="E2" s="163" t="s">
        <v>57</v>
      </c>
      <c r="F2" s="305" t="s">
        <v>56</v>
      </c>
      <c r="G2" s="37" t="s">
        <v>52</v>
      </c>
      <c r="H2" s="38" t="s">
        <v>57</v>
      </c>
      <c r="I2" s="67" t="s">
        <v>56</v>
      </c>
      <c r="J2" s="37" t="s">
        <v>32</v>
      </c>
      <c r="K2" s="38" t="s">
        <v>57</v>
      </c>
      <c r="L2" s="67" t="s">
        <v>56</v>
      </c>
      <c r="M2" s="37" t="s">
        <v>16</v>
      </c>
    </row>
    <row r="3" spans="1:13" ht="15.75">
      <c r="A3" s="206" t="s">
        <v>2</v>
      </c>
      <c r="B3" s="133">
        <v>76</v>
      </c>
      <c r="C3" s="128" t="s">
        <v>355</v>
      </c>
      <c r="D3" s="25">
        <v>1</v>
      </c>
      <c r="E3" s="109"/>
      <c r="F3" s="268">
        <f aca="true" t="shared" si="0" ref="F3:F45">IF(D3=1,25,IF(D3=2,20,IF(D3=3,16,IF(D3=4,14,IF(D3=5,12,IF(D3=6,10,IF(D3=7,9,IF(D3=8,8))))))))+IF(D3=9,7,IF(D3=10,6,IF(D3=11,5,IF(D3=12,4,IF(D3=13,3,IF(D3=14,2,IF(D3=15,1)))))))</f>
        <v>25</v>
      </c>
      <c r="G3" s="21"/>
      <c r="H3" s="22"/>
      <c r="I3" s="90">
        <f aca="true" t="shared" si="1" ref="I3:I45">IF(G3=1,25,IF(G3=2,20,IF(G3=3,16,IF(G3=4,14,IF(G3=5,12,IF(G3=6,10,IF(G3=7,9,IF(G3=8,8))))))))+IF(G3=9,7,IF(G3=10,6,IF(G3=11,5,IF(G3=12,4,IF(G3=13,3,IF(G3=14,2,IF(G3=15,1)))))))</f>
        <v>0</v>
      </c>
      <c r="J3" s="63"/>
      <c r="K3" s="63"/>
      <c r="L3" s="90">
        <f aca="true" t="shared" si="2" ref="L3:L45">IF(J3=1,25,IF(J3=2,20,IF(J3=3,16,IF(J3=4,14,IF(J3=5,12,IF(J3=6,10,IF(J3=7,9,IF(J3=8,8))))))))+IF(J3=9,7,IF(J3=10,6,IF(J3=11,5,IF(J3=12,4,IF(J3=13,3,IF(J3=14,2,IF(J3=15,1)))))))</f>
        <v>0</v>
      </c>
      <c r="M3" s="55">
        <f aca="true" t="shared" si="3" ref="M3:M45">SUM(F3+I3+L3-E3-H3-K3)</f>
        <v>25</v>
      </c>
    </row>
    <row r="4" spans="1:13" ht="15.75">
      <c r="A4" s="207" t="s">
        <v>3</v>
      </c>
      <c r="B4" s="135">
        <v>11</v>
      </c>
      <c r="C4" s="120" t="s">
        <v>199</v>
      </c>
      <c r="D4" s="18">
        <v>2</v>
      </c>
      <c r="E4" s="10"/>
      <c r="F4" s="269">
        <f t="shared" si="0"/>
        <v>20</v>
      </c>
      <c r="G4" s="13"/>
      <c r="H4" s="9"/>
      <c r="I4" s="3">
        <f t="shared" si="1"/>
        <v>0</v>
      </c>
      <c r="J4" s="2"/>
      <c r="K4" s="2"/>
      <c r="L4" s="3">
        <f t="shared" si="2"/>
        <v>0</v>
      </c>
      <c r="M4" s="49">
        <f t="shared" si="3"/>
        <v>20</v>
      </c>
    </row>
    <row r="5" spans="1:13" ht="15.75">
      <c r="A5" s="207" t="s">
        <v>4</v>
      </c>
      <c r="B5" s="135">
        <v>770</v>
      </c>
      <c r="C5" s="120" t="s">
        <v>253</v>
      </c>
      <c r="D5" s="13">
        <v>3</v>
      </c>
      <c r="E5" s="10"/>
      <c r="F5" s="269">
        <f t="shared" si="0"/>
        <v>16</v>
      </c>
      <c r="G5" s="18"/>
      <c r="H5" s="17"/>
      <c r="I5" s="3">
        <f t="shared" si="1"/>
        <v>0</v>
      </c>
      <c r="J5" s="2"/>
      <c r="K5" s="2"/>
      <c r="L5" s="3">
        <f t="shared" si="2"/>
        <v>0</v>
      </c>
      <c r="M5" s="49">
        <f t="shared" si="3"/>
        <v>16</v>
      </c>
    </row>
    <row r="6" spans="1:13" ht="15.75">
      <c r="A6" s="207" t="s">
        <v>5</v>
      </c>
      <c r="B6" s="135">
        <v>71</v>
      </c>
      <c r="C6" s="308" t="s">
        <v>254</v>
      </c>
      <c r="D6" s="18">
        <v>4</v>
      </c>
      <c r="E6" s="105"/>
      <c r="F6" s="269">
        <f t="shared" si="0"/>
        <v>14</v>
      </c>
      <c r="G6" s="18"/>
      <c r="H6" s="17"/>
      <c r="I6" s="3">
        <f t="shared" si="1"/>
        <v>0</v>
      </c>
      <c r="J6" s="2"/>
      <c r="K6" s="2"/>
      <c r="L6" s="3">
        <f t="shared" si="2"/>
        <v>0</v>
      </c>
      <c r="M6" s="49">
        <f t="shared" si="3"/>
        <v>14</v>
      </c>
    </row>
    <row r="7" spans="1:13" ht="15.75">
      <c r="A7" s="207" t="s">
        <v>6</v>
      </c>
      <c r="B7" s="135">
        <v>117</v>
      </c>
      <c r="C7" s="120" t="s">
        <v>257</v>
      </c>
      <c r="D7" s="13">
        <v>5</v>
      </c>
      <c r="E7" s="105"/>
      <c r="F7" s="269">
        <f t="shared" si="0"/>
        <v>12</v>
      </c>
      <c r="G7" s="13"/>
      <c r="H7" s="9"/>
      <c r="I7" s="3">
        <f t="shared" si="1"/>
        <v>0</v>
      </c>
      <c r="J7" s="2"/>
      <c r="K7" s="2"/>
      <c r="L7" s="3">
        <f t="shared" si="2"/>
        <v>0</v>
      </c>
      <c r="M7" s="49">
        <f t="shared" si="3"/>
        <v>12</v>
      </c>
    </row>
    <row r="8" spans="1:13" ht="15.75">
      <c r="A8" s="207" t="s">
        <v>7</v>
      </c>
      <c r="B8" s="135">
        <v>38</v>
      </c>
      <c r="C8" s="120" t="s">
        <v>272</v>
      </c>
      <c r="D8" s="18">
        <v>6</v>
      </c>
      <c r="E8" s="10"/>
      <c r="F8" s="269">
        <f t="shared" si="0"/>
        <v>10</v>
      </c>
      <c r="G8" s="18"/>
      <c r="H8" s="17"/>
      <c r="I8" s="3">
        <f t="shared" si="1"/>
        <v>0</v>
      </c>
      <c r="J8" s="2"/>
      <c r="K8" s="2"/>
      <c r="L8" s="3">
        <f t="shared" si="2"/>
        <v>0</v>
      </c>
      <c r="M8" s="49">
        <f t="shared" si="3"/>
        <v>10</v>
      </c>
    </row>
    <row r="9" spans="1:13" ht="15.75">
      <c r="A9" s="207" t="s">
        <v>8</v>
      </c>
      <c r="B9" s="135">
        <v>85</v>
      </c>
      <c r="C9" s="120" t="s">
        <v>264</v>
      </c>
      <c r="D9" s="18">
        <v>8</v>
      </c>
      <c r="E9" s="105"/>
      <c r="F9" s="269">
        <f t="shared" si="0"/>
        <v>8</v>
      </c>
      <c r="G9" s="13"/>
      <c r="H9" s="9"/>
      <c r="I9" s="3">
        <f t="shared" si="1"/>
        <v>0</v>
      </c>
      <c r="J9" s="2"/>
      <c r="K9" s="2"/>
      <c r="L9" s="3">
        <f t="shared" si="2"/>
        <v>0</v>
      </c>
      <c r="M9" s="49">
        <f t="shared" si="3"/>
        <v>8</v>
      </c>
    </row>
    <row r="10" spans="1:13" ht="15.75">
      <c r="A10" s="207" t="s">
        <v>9</v>
      </c>
      <c r="B10" s="135">
        <v>3</v>
      </c>
      <c r="C10" s="120" t="s">
        <v>259</v>
      </c>
      <c r="D10" s="13">
        <v>9</v>
      </c>
      <c r="E10" s="105"/>
      <c r="F10" s="269">
        <f t="shared" si="0"/>
        <v>7</v>
      </c>
      <c r="G10" s="18"/>
      <c r="H10" s="17"/>
      <c r="I10" s="3">
        <f t="shared" si="1"/>
        <v>0</v>
      </c>
      <c r="J10" s="2"/>
      <c r="K10" s="2"/>
      <c r="L10" s="3">
        <f t="shared" si="2"/>
        <v>0</v>
      </c>
      <c r="M10" s="49">
        <f t="shared" si="3"/>
        <v>7</v>
      </c>
    </row>
    <row r="11" spans="1:13" ht="15.75">
      <c r="A11" s="207" t="s">
        <v>10</v>
      </c>
      <c r="B11" s="135">
        <v>7</v>
      </c>
      <c r="C11" s="120" t="s">
        <v>267</v>
      </c>
      <c r="D11" s="18">
        <v>10</v>
      </c>
      <c r="E11" s="105"/>
      <c r="F11" s="269">
        <f t="shared" si="0"/>
        <v>6</v>
      </c>
      <c r="G11" s="18"/>
      <c r="H11" s="17"/>
      <c r="I11" s="3">
        <f t="shared" si="1"/>
        <v>0</v>
      </c>
      <c r="J11" s="2"/>
      <c r="K11" s="2"/>
      <c r="L11" s="3">
        <f t="shared" si="2"/>
        <v>0</v>
      </c>
      <c r="M11" s="49">
        <f t="shared" si="3"/>
        <v>6</v>
      </c>
    </row>
    <row r="12" spans="1:13" ht="15.75">
      <c r="A12" s="207" t="s">
        <v>11</v>
      </c>
      <c r="B12" s="135">
        <v>8</v>
      </c>
      <c r="C12" s="120" t="s">
        <v>255</v>
      </c>
      <c r="D12" s="13">
        <v>11</v>
      </c>
      <c r="E12" s="105"/>
      <c r="F12" s="269">
        <f t="shared" si="0"/>
        <v>5</v>
      </c>
      <c r="G12" s="13"/>
      <c r="H12" s="9"/>
      <c r="I12" s="3">
        <f t="shared" si="1"/>
        <v>0</v>
      </c>
      <c r="J12" s="2"/>
      <c r="K12" s="2"/>
      <c r="L12" s="3">
        <f t="shared" si="2"/>
        <v>0</v>
      </c>
      <c r="M12" s="49">
        <f t="shared" si="3"/>
        <v>5</v>
      </c>
    </row>
    <row r="13" spans="1:13" ht="15.75">
      <c r="A13" s="207" t="s">
        <v>12</v>
      </c>
      <c r="B13" s="135">
        <v>77</v>
      </c>
      <c r="C13" s="120" t="s">
        <v>347</v>
      </c>
      <c r="D13" s="13">
        <v>7</v>
      </c>
      <c r="E13" s="105">
        <v>5</v>
      </c>
      <c r="F13" s="269">
        <f t="shared" si="0"/>
        <v>9</v>
      </c>
      <c r="G13" s="13"/>
      <c r="H13" s="9"/>
      <c r="I13" s="3">
        <f t="shared" si="1"/>
        <v>0</v>
      </c>
      <c r="J13" s="2"/>
      <c r="K13" s="2"/>
      <c r="L13" s="3">
        <f t="shared" si="2"/>
        <v>0</v>
      </c>
      <c r="M13" s="49">
        <f t="shared" si="3"/>
        <v>4</v>
      </c>
    </row>
    <row r="14" spans="1:13" ht="15.75">
      <c r="A14" s="207" t="s">
        <v>13</v>
      </c>
      <c r="B14" s="135">
        <v>15</v>
      </c>
      <c r="C14" s="120" t="s">
        <v>263</v>
      </c>
      <c r="D14" s="13">
        <v>15</v>
      </c>
      <c r="E14" s="105"/>
      <c r="F14" s="269">
        <f t="shared" si="0"/>
        <v>1</v>
      </c>
      <c r="G14" s="18"/>
      <c r="H14" s="17"/>
      <c r="I14" s="3">
        <f t="shared" si="1"/>
        <v>0</v>
      </c>
      <c r="J14" s="2"/>
      <c r="K14" s="2"/>
      <c r="L14" s="3">
        <f t="shared" si="2"/>
        <v>0</v>
      </c>
      <c r="M14" s="49">
        <f t="shared" si="3"/>
        <v>1</v>
      </c>
    </row>
    <row r="15" spans="1:13" ht="15.75">
      <c r="A15" s="207" t="s">
        <v>14</v>
      </c>
      <c r="B15" s="135">
        <v>218</v>
      </c>
      <c r="C15" s="120" t="s">
        <v>260</v>
      </c>
      <c r="D15" s="18">
        <v>16</v>
      </c>
      <c r="E15" s="10"/>
      <c r="F15" s="269">
        <f t="shared" si="0"/>
        <v>0</v>
      </c>
      <c r="G15" s="18"/>
      <c r="H15" s="17"/>
      <c r="I15" s="3">
        <f t="shared" si="1"/>
        <v>0</v>
      </c>
      <c r="J15" s="2"/>
      <c r="K15" s="2"/>
      <c r="L15" s="3">
        <f t="shared" si="2"/>
        <v>0</v>
      </c>
      <c r="M15" s="49">
        <f t="shared" si="3"/>
        <v>0</v>
      </c>
    </row>
    <row r="16" spans="1:13" ht="15.75">
      <c r="A16" s="207" t="s">
        <v>15</v>
      </c>
      <c r="B16" s="135">
        <v>22</v>
      </c>
      <c r="C16" s="120" t="s">
        <v>266</v>
      </c>
      <c r="D16" s="18">
        <v>18</v>
      </c>
      <c r="E16" s="10"/>
      <c r="F16" s="269">
        <f t="shared" si="0"/>
        <v>0</v>
      </c>
      <c r="G16" s="18"/>
      <c r="H16" s="17"/>
      <c r="I16" s="3">
        <f t="shared" si="1"/>
        <v>0</v>
      </c>
      <c r="J16" s="2"/>
      <c r="K16" s="2"/>
      <c r="L16" s="3">
        <f t="shared" si="2"/>
        <v>0</v>
      </c>
      <c r="M16" s="49">
        <f t="shared" si="3"/>
        <v>0</v>
      </c>
    </row>
    <row r="17" spans="1:13" ht="15.75">
      <c r="A17" s="207" t="s">
        <v>17</v>
      </c>
      <c r="B17" s="135">
        <v>80</v>
      </c>
      <c r="C17" s="120" t="s">
        <v>265</v>
      </c>
      <c r="D17" s="13">
        <v>19</v>
      </c>
      <c r="E17" s="105"/>
      <c r="F17" s="269">
        <f t="shared" si="0"/>
        <v>0</v>
      </c>
      <c r="G17" s="74"/>
      <c r="H17" s="9"/>
      <c r="I17" s="3">
        <f t="shared" si="1"/>
        <v>0</v>
      </c>
      <c r="J17" s="2"/>
      <c r="K17" s="2"/>
      <c r="L17" s="3">
        <f t="shared" si="2"/>
        <v>0</v>
      </c>
      <c r="M17" s="49">
        <f t="shared" si="3"/>
        <v>0</v>
      </c>
    </row>
    <row r="18" spans="1:13" ht="15.75">
      <c r="A18" s="207" t="s">
        <v>18</v>
      </c>
      <c r="B18" s="135">
        <v>110</v>
      </c>
      <c r="C18" s="120" t="s">
        <v>270</v>
      </c>
      <c r="D18" s="18">
        <v>22</v>
      </c>
      <c r="E18" s="105"/>
      <c r="F18" s="269">
        <f t="shared" si="0"/>
        <v>0</v>
      </c>
      <c r="G18" s="18"/>
      <c r="H18" s="17"/>
      <c r="I18" s="3">
        <f t="shared" si="1"/>
        <v>0</v>
      </c>
      <c r="J18" s="2"/>
      <c r="K18" s="2"/>
      <c r="L18" s="3">
        <f t="shared" si="2"/>
        <v>0</v>
      </c>
      <c r="M18" s="49">
        <f t="shared" si="3"/>
        <v>0</v>
      </c>
    </row>
    <row r="19" spans="1:13" ht="15.75">
      <c r="A19" s="207" t="s">
        <v>19</v>
      </c>
      <c r="B19" s="135">
        <v>111</v>
      </c>
      <c r="C19" s="120" t="s">
        <v>269</v>
      </c>
      <c r="D19" s="13">
        <v>23</v>
      </c>
      <c r="E19" s="10"/>
      <c r="F19" s="269">
        <f t="shared" si="0"/>
        <v>0</v>
      </c>
      <c r="G19" s="74"/>
      <c r="H19" s="9"/>
      <c r="I19" s="3">
        <f t="shared" si="1"/>
        <v>0</v>
      </c>
      <c r="J19" s="2"/>
      <c r="K19" s="2"/>
      <c r="L19" s="3">
        <f t="shared" si="2"/>
        <v>0</v>
      </c>
      <c r="M19" s="49">
        <f t="shared" si="3"/>
        <v>0</v>
      </c>
    </row>
    <row r="20" spans="1:13" ht="15.75">
      <c r="A20" s="207" t="s">
        <v>20</v>
      </c>
      <c r="B20" s="135">
        <v>177</v>
      </c>
      <c r="C20" s="308" t="s">
        <v>274</v>
      </c>
      <c r="D20" s="13">
        <v>25</v>
      </c>
      <c r="E20" s="105"/>
      <c r="F20" s="269">
        <f t="shared" si="0"/>
        <v>0</v>
      </c>
      <c r="G20" s="13"/>
      <c r="H20" s="9"/>
      <c r="I20" s="3">
        <f t="shared" si="1"/>
        <v>0</v>
      </c>
      <c r="J20" s="2"/>
      <c r="K20" s="2"/>
      <c r="L20" s="3">
        <f t="shared" si="2"/>
        <v>0</v>
      </c>
      <c r="M20" s="49">
        <f t="shared" si="3"/>
        <v>0</v>
      </c>
    </row>
    <row r="21" spans="1:13" ht="15.75">
      <c r="A21" s="207" t="s">
        <v>21</v>
      </c>
      <c r="B21" s="135">
        <v>83</v>
      </c>
      <c r="C21" s="120" t="s">
        <v>273</v>
      </c>
      <c r="D21" s="18">
        <v>26</v>
      </c>
      <c r="E21" s="105"/>
      <c r="F21" s="269">
        <f t="shared" si="0"/>
        <v>0</v>
      </c>
      <c r="G21" s="18"/>
      <c r="H21" s="17"/>
      <c r="I21" s="3">
        <f t="shared" si="1"/>
        <v>0</v>
      </c>
      <c r="J21" s="2"/>
      <c r="K21" s="2"/>
      <c r="L21" s="3">
        <f t="shared" si="2"/>
        <v>0</v>
      </c>
      <c r="M21" s="49">
        <f t="shared" si="3"/>
        <v>0</v>
      </c>
    </row>
    <row r="22" spans="1:13" ht="15.75">
      <c r="A22" s="207" t="s">
        <v>22</v>
      </c>
      <c r="B22" s="135">
        <v>90</v>
      </c>
      <c r="C22" s="120" t="s">
        <v>256</v>
      </c>
      <c r="D22" s="18">
        <v>12</v>
      </c>
      <c r="E22" s="105">
        <v>4</v>
      </c>
      <c r="F22" s="269">
        <f t="shared" si="0"/>
        <v>4</v>
      </c>
      <c r="G22" s="13"/>
      <c r="H22" s="9"/>
      <c r="I22" s="3">
        <f t="shared" si="1"/>
        <v>0</v>
      </c>
      <c r="J22" s="2"/>
      <c r="K22" s="2"/>
      <c r="L22" s="3">
        <f t="shared" si="2"/>
        <v>0</v>
      </c>
      <c r="M22" s="49">
        <f t="shared" si="3"/>
        <v>0</v>
      </c>
    </row>
    <row r="23" spans="1:13" ht="15.75">
      <c r="A23" s="207" t="s">
        <v>24</v>
      </c>
      <c r="B23" s="135">
        <v>121</v>
      </c>
      <c r="C23" s="120" t="s">
        <v>258</v>
      </c>
      <c r="D23" s="13">
        <v>13</v>
      </c>
      <c r="E23" s="105">
        <v>3</v>
      </c>
      <c r="F23" s="269">
        <f t="shared" si="0"/>
        <v>3</v>
      </c>
      <c r="G23" s="18"/>
      <c r="H23" s="17"/>
      <c r="I23" s="3">
        <f t="shared" si="1"/>
        <v>0</v>
      </c>
      <c r="J23" s="5"/>
      <c r="K23" s="4"/>
      <c r="L23" s="3">
        <f t="shared" si="2"/>
        <v>0</v>
      </c>
      <c r="M23" s="49">
        <f t="shared" si="3"/>
        <v>0</v>
      </c>
    </row>
    <row r="24" spans="1:13" ht="15.75">
      <c r="A24" s="207" t="s">
        <v>27</v>
      </c>
      <c r="B24" s="135">
        <v>1</v>
      </c>
      <c r="C24" s="120" t="s">
        <v>261</v>
      </c>
      <c r="D24" s="18">
        <v>14</v>
      </c>
      <c r="E24" s="105">
        <v>2</v>
      </c>
      <c r="F24" s="269">
        <f t="shared" si="0"/>
        <v>2</v>
      </c>
      <c r="G24" s="74"/>
      <c r="H24" s="9"/>
      <c r="I24" s="3">
        <f t="shared" si="1"/>
        <v>0</v>
      </c>
      <c r="J24" s="2"/>
      <c r="K24" s="2"/>
      <c r="L24" s="3">
        <f t="shared" si="2"/>
        <v>0</v>
      </c>
      <c r="M24" s="49">
        <f t="shared" si="3"/>
        <v>0</v>
      </c>
    </row>
    <row r="25" spans="1:13" ht="15.75">
      <c r="A25" s="207" t="s">
        <v>28</v>
      </c>
      <c r="B25" s="135">
        <v>277</v>
      </c>
      <c r="C25" s="120" t="s">
        <v>262</v>
      </c>
      <c r="D25" s="13">
        <v>17</v>
      </c>
      <c r="E25" s="105">
        <v>0</v>
      </c>
      <c r="F25" s="269">
        <f t="shared" si="0"/>
        <v>0</v>
      </c>
      <c r="G25" s="13"/>
      <c r="H25" s="9"/>
      <c r="I25" s="3">
        <f t="shared" si="1"/>
        <v>0</v>
      </c>
      <c r="J25" s="2"/>
      <c r="K25" s="2"/>
      <c r="L25" s="3">
        <f t="shared" si="2"/>
        <v>0</v>
      </c>
      <c r="M25" s="49">
        <f t="shared" si="3"/>
        <v>0</v>
      </c>
    </row>
    <row r="26" spans="1:13" ht="15.75">
      <c r="A26" s="207" t="s">
        <v>29</v>
      </c>
      <c r="B26" s="135">
        <v>202</v>
      </c>
      <c r="C26" s="308" t="s">
        <v>348</v>
      </c>
      <c r="D26" s="18">
        <v>20</v>
      </c>
      <c r="E26" s="10">
        <v>0</v>
      </c>
      <c r="F26" s="269">
        <f t="shared" si="0"/>
        <v>0</v>
      </c>
      <c r="G26" s="18"/>
      <c r="H26" s="17"/>
      <c r="I26" s="3">
        <f t="shared" si="1"/>
        <v>0</v>
      </c>
      <c r="J26" s="2"/>
      <c r="K26" s="2"/>
      <c r="L26" s="3">
        <f t="shared" si="2"/>
        <v>0</v>
      </c>
      <c r="M26" s="49">
        <f t="shared" si="3"/>
        <v>0</v>
      </c>
    </row>
    <row r="27" spans="1:13" ht="15.75">
      <c r="A27" s="207" t="s">
        <v>30</v>
      </c>
      <c r="B27" s="135">
        <v>45</v>
      </c>
      <c r="C27" s="120" t="s">
        <v>268</v>
      </c>
      <c r="D27" s="13">
        <v>21</v>
      </c>
      <c r="E27" s="10">
        <v>0</v>
      </c>
      <c r="F27" s="269">
        <f t="shared" si="0"/>
        <v>0</v>
      </c>
      <c r="G27" s="13"/>
      <c r="H27" s="9"/>
      <c r="I27" s="3">
        <f t="shared" si="1"/>
        <v>0</v>
      </c>
      <c r="J27" s="2"/>
      <c r="K27" s="2"/>
      <c r="L27" s="3">
        <f t="shared" si="2"/>
        <v>0</v>
      </c>
      <c r="M27" s="49">
        <f t="shared" si="3"/>
        <v>0</v>
      </c>
    </row>
    <row r="28" spans="1:13" ht="15.75">
      <c r="A28" s="207" t="s">
        <v>38</v>
      </c>
      <c r="B28" s="135">
        <v>12</v>
      </c>
      <c r="C28" s="120" t="s">
        <v>95</v>
      </c>
      <c r="D28" s="18">
        <v>24</v>
      </c>
      <c r="E28" s="105">
        <v>0</v>
      </c>
      <c r="F28" s="269">
        <f t="shared" si="0"/>
        <v>0</v>
      </c>
      <c r="G28" s="18"/>
      <c r="H28" s="17"/>
      <c r="I28" s="3">
        <f t="shared" si="1"/>
        <v>0</v>
      </c>
      <c r="J28" s="2"/>
      <c r="K28" s="2"/>
      <c r="L28" s="3">
        <f t="shared" si="2"/>
        <v>0</v>
      </c>
      <c r="M28" s="49">
        <f t="shared" si="3"/>
        <v>0</v>
      </c>
    </row>
    <row r="29" spans="1:13" ht="15.75">
      <c r="A29" s="207" t="s">
        <v>39</v>
      </c>
      <c r="B29" s="135">
        <v>28</v>
      </c>
      <c r="C29" s="308" t="s">
        <v>349</v>
      </c>
      <c r="D29" s="13">
        <v>27</v>
      </c>
      <c r="E29" s="105">
        <v>0</v>
      </c>
      <c r="F29" s="269">
        <f t="shared" si="0"/>
        <v>0</v>
      </c>
      <c r="G29" s="74"/>
      <c r="H29" s="9"/>
      <c r="I29" s="3">
        <f t="shared" si="1"/>
        <v>0</v>
      </c>
      <c r="J29" s="2"/>
      <c r="K29" s="2"/>
      <c r="L29" s="3">
        <f t="shared" si="2"/>
        <v>0</v>
      </c>
      <c r="M29" s="49">
        <f t="shared" si="3"/>
        <v>0</v>
      </c>
    </row>
    <row r="30" spans="1:13" ht="15.75">
      <c r="A30" s="207" t="s">
        <v>40</v>
      </c>
      <c r="B30" s="135">
        <v>605</v>
      </c>
      <c r="C30" s="120" t="s">
        <v>350</v>
      </c>
      <c r="D30" s="18">
        <v>28</v>
      </c>
      <c r="E30" s="105">
        <v>0</v>
      </c>
      <c r="F30" s="269">
        <f t="shared" si="0"/>
        <v>0</v>
      </c>
      <c r="G30" s="18"/>
      <c r="H30" s="17"/>
      <c r="I30" s="3">
        <f t="shared" si="1"/>
        <v>0</v>
      </c>
      <c r="J30" s="2"/>
      <c r="K30" s="2"/>
      <c r="L30" s="3">
        <f t="shared" si="2"/>
        <v>0</v>
      </c>
      <c r="M30" s="49">
        <f t="shared" si="3"/>
        <v>0</v>
      </c>
    </row>
    <row r="31" spans="1:13" ht="15.75">
      <c r="A31" s="207" t="s">
        <v>41</v>
      </c>
      <c r="B31" s="135">
        <v>47</v>
      </c>
      <c r="C31" s="120" t="s">
        <v>271</v>
      </c>
      <c r="D31" s="13">
        <v>29</v>
      </c>
      <c r="E31" s="105">
        <v>0</v>
      </c>
      <c r="F31" s="269">
        <f t="shared" si="0"/>
        <v>0</v>
      </c>
      <c r="G31" s="13"/>
      <c r="H31" s="9"/>
      <c r="I31" s="3">
        <f t="shared" si="1"/>
        <v>0</v>
      </c>
      <c r="J31" s="2"/>
      <c r="K31" s="2"/>
      <c r="L31" s="3">
        <f t="shared" si="2"/>
        <v>0</v>
      </c>
      <c r="M31" s="49">
        <f t="shared" si="3"/>
        <v>0</v>
      </c>
    </row>
    <row r="32" spans="1:13" ht="15.75">
      <c r="A32" s="207" t="s">
        <v>42</v>
      </c>
      <c r="B32" s="135">
        <v>78</v>
      </c>
      <c r="C32" s="120" t="s">
        <v>351</v>
      </c>
      <c r="D32" s="18">
        <v>30</v>
      </c>
      <c r="E32" s="105">
        <v>0</v>
      </c>
      <c r="F32" s="269">
        <f t="shared" si="0"/>
        <v>0</v>
      </c>
      <c r="G32" s="18"/>
      <c r="H32" s="17"/>
      <c r="I32" s="3">
        <f t="shared" si="1"/>
        <v>0</v>
      </c>
      <c r="J32" s="2"/>
      <c r="K32" s="2"/>
      <c r="L32" s="3">
        <f t="shared" si="2"/>
        <v>0</v>
      </c>
      <c r="M32" s="49">
        <f t="shared" si="3"/>
        <v>0</v>
      </c>
    </row>
    <row r="33" spans="1:13" ht="15.75">
      <c r="A33" s="207" t="s">
        <v>43</v>
      </c>
      <c r="B33" s="135">
        <v>2</v>
      </c>
      <c r="C33" s="120" t="s">
        <v>275</v>
      </c>
      <c r="D33" s="13">
        <v>31</v>
      </c>
      <c r="E33" s="105">
        <v>0</v>
      </c>
      <c r="F33" s="269">
        <f t="shared" si="0"/>
        <v>0</v>
      </c>
      <c r="G33" s="74"/>
      <c r="H33" s="9"/>
      <c r="I33" s="3">
        <f t="shared" si="1"/>
        <v>0</v>
      </c>
      <c r="J33" s="2"/>
      <c r="K33" s="2"/>
      <c r="L33" s="3">
        <f t="shared" si="2"/>
        <v>0</v>
      </c>
      <c r="M33" s="49">
        <f t="shared" si="3"/>
        <v>0</v>
      </c>
    </row>
    <row r="34" spans="1:13" ht="15.75">
      <c r="A34" s="207" t="s">
        <v>44</v>
      </c>
      <c r="B34" s="135">
        <v>10</v>
      </c>
      <c r="C34" s="120" t="s">
        <v>276</v>
      </c>
      <c r="D34" s="18">
        <v>32</v>
      </c>
      <c r="E34" s="105">
        <v>0</v>
      </c>
      <c r="F34" s="269">
        <f t="shared" si="0"/>
        <v>0</v>
      </c>
      <c r="G34" s="18"/>
      <c r="H34" s="17"/>
      <c r="I34" s="3">
        <f t="shared" si="1"/>
        <v>0</v>
      </c>
      <c r="J34" s="2"/>
      <c r="K34" s="2"/>
      <c r="L34" s="3">
        <f t="shared" si="2"/>
        <v>0</v>
      </c>
      <c r="M34" s="49">
        <f t="shared" si="3"/>
        <v>0</v>
      </c>
    </row>
    <row r="35" spans="1:13" ht="15.75">
      <c r="A35" s="207" t="s">
        <v>45</v>
      </c>
      <c r="B35" s="135">
        <v>16</v>
      </c>
      <c r="C35" s="120" t="s">
        <v>105</v>
      </c>
      <c r="D35" s="13">
        <v>33</v>
      </c>
      <c r="E35" s="105">
        <v>0</v>
      </c>
      <c r="F35" s="269">
        <f t="shared" si="0"/>
        <v>0</v>
      </c>
      <c r="G35" s="13"/>
      <c r="H35" s="9"/>
      <c r="I35" s="3">
        <f t="shared" si="1"/>
        <v>0</v>
      </c>
      <c r="J35" s="2"/>
      <c r="K35" s="2"/>
      <c r="L35" s="3">
        <f t="shared" si="2"/>
        <v>0</v>
      </c>
      <c r="M35" s="49">
        <f t="shared" si="3"/>
        <v>0</v>
      </c>
    </row>
    <row r="36" spans="1:13" ht="15.75">
      <c r="A36" s="207" t="s">
        <v>46</v>
      </c>
      <c r="B36" s="135">
        <v>25</v>
      </c>
      <c r="C36" s="120" t="s">
        <v>352</v>
      </c>
      <c r="D36" s="18">
        <v>34</v>
      </c>
      <c r="E36" s="105">
        <v>0</v>
      </c>
      <c r="F36" s="269">
        <f t="shared" si="0"/>
        <v>0</v>
      </c>
      <c r="G36" s="18"/>
      <c r="H36" s="17"/>
      <c r="I36" s="3">
        <f t="shared" si="1"/>
        <v>0</v>
      </c>
      <c r="J36" s="2"/>
      <c r="K36" s="2"/>
      <c r="L36" s="3">
        <f t="shared" si="2"/>
        <v>0</v>
      </c>
      <c r="M36" s="49">
        <f t="shared" si="3"/>
        <v>0</v>
      </c>
    </row>
    <row r="37" spans="1:13" ht="15.75">
      <c r="A37" s="207" t="s">
        <v>47</v>
      </c>
      <c r="B37" s="135">
        <v>27</v>
      </c>
      <c r="C37" s="308" t="s">
        <v>277</v>
      </c>
      <c r="D37" s="13">
        <v>35</v>
      </c>
      <c r="E37" s="105">
        <v>0</v>
      </c>
      <c r="F37" s="269">
        <f t="shared" si="0"/>
        <v>0</v>
      </c>
      <c r="G37" s="74"/>
      <c r="H37" s="9"/>
      <c r="I37" s="3">
        <f t="shared" si="1"/>
        <v>0</v>
      </c>
      <c r="J37" s="2"/>
      <c r="K37" s="2"/>
      <c r="L37" s="3">
        <f t="shared" si="2"/>
        <v>0</v>
      </c>
      <c r="M37" s="49">
        <f t="shared" si="3"/>
        <v>0</v>
      </c>
    </row>
    <row r="38" spans="1:13" ht="15.75">
      <c r="A38" s="207" t="s">
        <v>48</v>
      </c>
      <c r="B38" s="135">
        <v>33</v>
      </c>
      <c r="C38" s="120" t="s">
        <v>278</v>
      </c>
      <c r="D38" s="18">
        <v>36</v>
      </c>
      <c r="E38" s="105">
        <v>0</v>
      </c>
      <c r="F38" s="269">
        <f t="shared" si="0"/>
        <v>0</v>
      </c>
      <c r="G38" s="18"/>
      <c r="H38" s="17"/>
      <c r="I38" s="3">
        <f t="shared" si="1"/>
        <v>0</v>
      </c>
      <c r="J38" s="2"/>
      <c r="K38" s="2"/>
      <c r="L38" s="3">
        <f t="shared" si="2"/>
        <v>0</v>
      </c>
      <c r="M38" s="49">
        <f t="shared" si="3"/>
        <v>0</v>
      </c>
    </row>
    <row r="39" spans="1:13" ht="15.75">
      <c r="A39" s="207" t="s">
        <v>49</v>
      </c>
      <c r="B39" s="135">
        <v>79</v>
      </c>
      <c r="C39" s="120" t="s">
        <v>279</v>
      </c>
      <c r="D39" s="13">
        <v>37</v>
      </c>
      <c r="E39" s="257">
        <v>0</v>
      </c>
      <c r="F39" s="269">
        <f t="shared" si="0"/>
        <v>0</v>
      </c>
      <c r="G39" s="13"/>
      <c r="H39" s="9"/>
      <c r="I39" s="3">
        <f t="shared" si="1"/>
        <v>0</v>
      </c>
      <c r="J39" s="2"/>
      <c r="K39" s="2"/>
      <c r="L39" s="3">
        <f t="shared" si="2"/>
        <v>0</v>
      </c>
      <c r="M39" s="49">
        <f t="shared" si="3"/>
        <v>0</v>
      </c>
    </row>
    <row r="40" spans="1:13" ht="15.75">
      <c r="A40" s="207" t="s">
        <v>96</v>
      </c>
      <c r="B40" s="135">
        <v>93</v>
      </c>
      <c r="C40" s="120" t="s">
        <v>51</v>
      </c>
      <c r="D40" s="18">
        <v>38</v>
      </c>
      <c r="E40" s="257">
        <v>0</v>
      </c>
      <c r="F40" s="269">
        <f t="shared" si="0"/>
        <v>0</v>
      </c>
      <c r="G40" s="18"/>
      <c r="H40" s="17"/>
      <c r="I40" s="3">
        <f t="shared" si="1"/>
        <v>0</v>
      </c>
      <c r="J40" s="2"/>
      <c r="K40" s="2"/>
      <c r="L40" s="3">
        <f t="shared" si="2"/>
        <v>0</v>
      </c>
      <c r="M40" s="49">
        <f t="shared" si="3"/>
        <v>0</v>
      </c>
    </row>
    <row r="41" spans="1:13" ht="15.75">
      <c r="A41" s="207" t="s">
        <v>97</v>
      </c>
      <c r="B41" s="135">
        <v>114</v>
      </c>
      <c r="C41" s="120" t="s">
        <v>281</v>
      </c>
      <c r="D41" s="13">
        <v>39</v>
      </c>
      <c r="E41" s="257">
        <v>0</v>
      </c>
      <c r="F41" s="269">
        <f t="shared" si="0"/>
        <v>0</v>
      </c>
      <c r="G41" s="74"/>
      <c r="H41" s="9"/>
      <c r="I41" s="3">
        <f t="shared" si="1"/>
        <v>0</v>
      </c>
      <c r="J41" s="2"/>
      <c r="K41" s="2"/>
      <c r="L41" s="3">
        <f t="shared" si="2"/>
        <v>0</v>
      </c>
      <c r="M41" s="49">
        <f t="shared" si="3"/>
        <v>0</v>
      </c>
    </row>
    <row r="42" spans="1:13" ht="15.75">
      <c r="A42" s="207" t="s">
        <v>98</v>
      </c>
      <c r="B42" s="135">
        <v>411</v>
      </c>
      <c r="C42" s="120" t="s">
        <v>282</v>
      </c>
      <c r="D42" s="18">
        <v>40</v>
      </c>
      <c r="E42" s="257">
        <v>0</v>
      </c>
      <c r="F42" s="269">
        <f t="shared" si="0"/>
        <v>0</v>
      </c>
      <c r="G42" s="18"/>
      <c r="H42" s="17"/>
      <c r="I42" s="3">
        <f t="shared" si="1"/>
        <v>0</v>
      </c>
      <c r="J42" s="2"/>
      <c r="K42" s="2"/>
      <c r="L42" s="3">
        <f t="shared" si="2"/>
        <v>0</v>
      </c>
      <c r="M42" s="49">
        <f t="shared" si="3"/>
        <v>0</v>
      </c>
    </row>
    <row r="43" spans="1:13" ht="15.75">
      <c r="A43" s="207" t="s">
        <v>99</v>
      </c>
      <c r="B43" s="309">
        <v>937</v>
      </c>
      <c r="C43" s="296" t="s">
        <v>353</v>
      </c>
      <c r="D43" s="13">
        <v>41</v>
      </c>
      <c r="E43" s="257">
        <v>0</v>
      </c>
      <c r="F43" s="269">
        <f t="shared" si="0"/>
        <v>0</v>
      </c>
      <c r="G43" s="13"/>
      <c r="H43" s="9"/>
      <c r="I43" s="3">
        <f t="shared" si="1"/>
        <v>0</v>
      </c>
      <c r="J43" s="2"/>
      <c r="K43" s="2"/>
      <c r="L43" s="3">
        <f t="shared" si="2"/>
        <v>0</v>
      </c>
      <c r="M43" s="49">
        <f t="shared" si="3"/>
        <v>0</v>
      </c>
    </row>
    <row r="44" spans="1:13" ht="15.75">
      <c r="A44" s="207" t="s">
        <v>100</v>
      </c>
      <c r="B44" s="309">
        <v>107</v>
      </c>
      <c r="C44" s="296" t="s">
        <v>280</v>
      </c>
      <c r="D44" s="18">
        <v>42</v>
      </c>
      <c r="E44" s="257">
        <v>0</v>
      </c>
      <c r="F44" s="269">
        <f t="shared" si="0"/>
        <v>0</v>
      </c>
      <c r="G44" s="18"/>
      <c r="H44" s="17"/>
      <c r="I44" s="3">
        <f t="shared" si="1"/>
        <v>0</v>
      </c>
      <c r="J44" s="2"/>
      <c r="K44" s="2"/>
      <c r="L44" s="3">
        <f t="shared" si="2"/>
        <v>0</v>
      </c>
      <c r="M44" s="49">
        <f t="shared" si="3"/>
        <v>0</v>
      </c>
    </row>
    <row r="45" spans="1:13" ht="16.5" thickBot="1">
      <c r="A45" s="208" t="s">
        <v>101</v>
      </c>
      <c r="B45" s="138">
        <v>319</v>
      </c>
      <c r="C45" s="129" t="s">
        <v>283</v>
      </c>
      <c r="D45" s="32">
        <v>43</v>
      </c>
      <c r="E45" s="110">
        <v>0</v>
      </c>
      <c r="F45" s="270">
        <f t="shared" si="0"/>
        <v>0</v>
      </c>
      <c r="G45" s="286"/>
      <c r="H45" s="33"/>
      <c r="I45" s="51">
        <f t="shared" si="1"/>
        <v>0</v>
      </c>
      <c r="J45" s="52"/>
      <c r="K45" s="52"/>
      <c r="L45" s="51">
        <f t="shared" si="2"/>
        <v>0</v>
      </c>
      <c r="M45" s="53">
        <f t="shared" si="3"/>
        <v>0</v>
      </c>
    </row>
    <row r="46" spans="1:13" ht="15.75">
      <c r="A46" s="83"/>
      <c r="B46" s="84"/>
      <c r="C46" s="85"/>
      <c r="D46" s="88"/>
      <c r="E46" s="119"/>
      <c r="F46" s="87"/>
      <c r="G46" s="88"/>
      <c r="H46" s="86"/>
      <c r="I46" s="87"/>
      <c r="J46" s="86"/>
      <c r="K46" s="86"/>
      <c r="L46" s="87"/>
      <c r="M46" s="87"/>
    </row>
    <row r="47" spans="1:13" ht="15.75">
      <c r="A47" s="83"/>
      <c r="B47" s="84"/>
      <c r="C47" s="85"/>
      <c r="D47" s="88"/>
      <c r="E47" s="119"/>
      <c r="F47" s="87"/>
      <c r="G47" s="88"/>
      <c r="H47" s="86"/>
      <c r="I47" s="87"/>
      <c r="J47" s="86"/>
      <c r="K47" s="86"/>
      <c r="L47" s="87"/>
      <c r="M47" s="87"/>
    </row>
    <row r="48" ht="13.5" thickBot="1"/>
    <row r="49" spans="1:13" ht="39.75" thickBot="1">
      <c r="A49" s="319" t="s">
        <v>94</v>
      </c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1"/>
    </row>
    <row r="50" spans="1:13" ht="49.5" customHeight="1" thickBot="1">
      <c r="A50" s="65" t="s">
        <v>55</v>
      </c>
      <c r="B50" s="70" t="s">
        <v>0</v>
      </c>
      <c r="C50" s="70" t="s">
        <v>1</v>
      </c>
      <c r="D50" s="37" t="s">
        <v>31</v>
      </c>
      <c r="E50" s="38" t="s">
        <v>57</v>
      </c>
      <c r="F50" s="67" t="s">
        <v>56</v>
      </c>
      <c r="G50" s="37" t="s">
        <v>52</v>
      </c>
      <c r="H50" s="38" t="s">
        <v>57</v>
      </c>
      <c r="I50" s="67" t="s">
        <v>56</v>
      </c>
      <c r="J50" s="37" t="s">
        <v>32</v>
      </c>
      <c r="K50" s="38" t="s">
        <v>57</v>
      </c>
      <c r="L50" s="67" t="s">
        <v>56</v>
      </c>
      <c r="M50" s="37" t="s">
        <v>16</v>
      </c>
    </row>
    <row r="51" spans="1:13" ht="15.75">
      <c r="A51" s="24" t="s">
        <v>2</v>
      </c>
      <c r="B51" s="135">
        <v>76</v>
      </c>
      <c r="C51" s="136" t="s">
        <v>355</v>
      </c>
      <c r="D51" s="21">
        <v>1</v>
      </c>
      <c r="E51" s="256"/>
      <c r="F51" s="268">
        <f aca="true" t="shared" si="4" ref="F51:F75">IF(D51=1,25,IF(D51=2,20,IF(D51=3,16,IF(D51=4,14,IF(D51=5,12,IF(D51=6,10,IF(D51=7,9,IF(D51=8,8))))))))+IF(D51=9,7,IF(D51=10,6,IF(D51=11,5,IF(D51=12,4,IF(D51=13,3,IF(D51=14,2,IF(D51=15,1)))))))</f>
        <v>25</v>
      </c>
      <c r="G51" s="21"/>
      <c r="H51" s="22"/>
      <c r="I51" s="90">
        <f aca="true" t="shared" si="5" ref="I51:I75">IF(G51=1,25,IF(G51=2,20,IF(G51=3,16,IF(G51=4,14,IF(G51=5,12,IF(G51=6,10,IF(G51=7,9,IF(G51=8,8))))))))+IF(G51=9,7,IF(G51=10,6,IF(G51=11,5,IF(G51=12,4,IF(G51=13,3,IF(G51=14,2,IF(G51=15,1)))))))</f>
        <v>0</v>
      </c>
      <c r="J51" s="63"/>
      <c r="K51" s="63"/>
      <c r="L51" s="90">
        <f aca="true" t="shared" si="6" ref="L51:L75">IF(J51=1,25,IF(J51=2,20,IF(J51=3,16,IF(J51=4,14,IF(J51=5,12,IF(J51=6,10,IF(J51=7,9,IF(J51=8,8))))))))+IF(J51=9,7,IF(J51=10,6,IF(J51=11,5,IF(J51=12,4,IF(J51=13,3,IF(J51=14,2,IF(J51=15,1)))))))</f>
        <v>0</v>
      </c>
      <c r="M51" s="55">
        <f aca="true" t="shared" si="7" ref="M51:M75">SUM(F51+I51+L51-E51-H51-K51)</f>
        <v>25</v>
      </c>
    </row>
    <row r="52" spans="1:13" ht="15.75">
      <c r="A52" s="11" t="s">
        <v>3</v>
      </c>
      <c r="B52" s="135">
        <v>770</v>
      </c>
      <c r="C52" s="136" t="s">
        <v>253</v>
      </c>
      <c r="D52" s="13">
        <v>2</v>
      </c>
      <c r="E52" s="105"/>
      <c r="F52" s="269">
        <f t="shared" si="4"/>
        <v>20</v>
      </c>
      <c r="G52" s="13"/>
      <c r="H52" s="9"/>
      <c r="I52" s="3">
        <f t="shared" si="5"/>
        <v>0</v>
      </c>
      <c r="J52" s="2"/>
      <c r="K52" s="2"/>
      <c r="L52" s="3">
        <f t="shared" si="6"/>
        <v>0</v>
      </c>
      <c r="M52" s="49">
        <f t="shared" si="7"/>
        <v>20</v>
      </c>
    </row>
    <row r="53" spans="1:13" ht="15.75">
      <c r="A53" s="11" t="s">
        <v>4</v>
      </c>
      <c r="B53" s="135">
        <v>71</v>
      </c>
      <c r="C53" s="136" t="s">
        <v>254</v>
      </c>
      <c r="D53" s="13">
        <v>3</v>
      </c>
      <c r="E53" s="105"/>
      <c r="F53" s="269">
        <f t="shared" si="4"/>
        <v>16</v>
      </c>
      <c r="G53" s="18"/>
      <c r="H53" s="17"/>
      <c r="I53" s="3">
        <f t="shared" si="5"/>
        <v>0</v>
      </c>
      <c r="J53" s="2"/>
      <c r="K53" s="2"/>
      <c r="L53" s="3">
        <f t="shared" si="6"/>
        <v>0</v>
      </c>
      <c r="M53" s="49">
        <f t="shared" si="7"/>
        <v>16</v>
      </c>
    </row>
    <row r="54" spans="1:13" ht="15.75">
      <c r="A54" s="11" t="s">
        <v>5</v>
      </c>
      <c r="B54" s="135">
        <v>3</v>
      </c>
      <c r="C54" s="136" t="s">
        <v>259</v>
      </c>
      <c r="D54" s="18">
        <v>4</v>
      </c>
      <c r="E54" s="10"/>
      <c r="F54" s="269">
        <f t="shared" si="4"/>
        <v>14</v>
      </c>
      <c r="G54" s="18"/>
      <c r="H54" s="17"/>
      <c r="I54" s="3">
        <f t="shared" si="5"/>
        <v>0</v>
      </c>
      <c r="J54" s="2"/>
      <c r="K54" s="2"/>
      <c r="L54" s="3">
        <f t="shared" si="6"/>
        <v>0</v>
      </c>
      <c r="M54" s="49">
        <f t="shared" si="7"/>
        <v>14</v>
      </c>
    </row>
    <row r="55" spans="1:13" ht="15.75">
      <c r="A55" s="11" t="s">
        <v>6</v>
      </c>
      <c r="B55" s="135">
        <v>218</v>
      </c>
      <c r="C55" s="136" t="s">
        <v>260</v>
      </c>
      <c r="D55" s="18">
        <v>5</v>
      </c>
      <c r="E55" s="10"/>
      <c r="F55" s="269">
        <f t="shared" si="4"/>
        <v>12</v>
      </c>
      <c r="G55" s="13"/>
      <c r="H55" s="9"/>
      <c r="I55" s="3">
        <f t="shared" si="5"/>
        <v>0</v>
      </c>
      <c r="J55" s="2"/>
      <c r="K55" s="2"/>
      <c r="L55" s="3">
        <f t="shared" si="6"/>
        <v>0</v>
      </c>
      <c r="M55" s="49">
        <f t="shared" si="7"/>
        <v>12</v>
      </c>
    </row>
    <row r="56" spans="1:13" ht="15.75">
      <c r="A56" s="11" t="s">
        <v>7</v>
      </c>
      <c r="B56" s="135">
        <v>22</v>
      </c>
      <c r="C56" s="136" t="s">
        <v>266</v>
      </c>
      <c r="D56" s="18">
        <v>6</v>
      </c>
      <c r="E56" s="10"/>
      <c r="F56" s="269">
        <f t="shared" si="4"/>
        <v>10</v>
      </c>
      <c r="G56" s="18"/>
      <c r="H56" s="17"/>
      <c r="I56" s="3">
        <f t="shared" si="5"/>
        <v>0</v>
      </c>
      <c r="J56" s="2"/>
      <c r="K56" s="2"/>
      <c r="L56" s="3">
        <f t="shared" si="6"/>
        <v>0</v>
      </c>
      <c r="M56" s="49">
        <f t="shared" si="7"/>
        <v>10</v>
      </c>
    </row>
    <row r="57" spans="1:13" ht="15.75">
      <c r="A57" s="11" t="s">
        <v>8</v>
      </c>
      <c r="B57" s="135">
        <v>110</v>
      </c>
      <c r="C57" s="136" t="s">
        <v>270</v>
      </c>
      <c r="D57" s="13">
        <v>8</v>
      </c>
      <c r="E57" s="105"/>
      <c r="F57" s="269">
        <f t="shared" si="4"/>
        <v>8</v>
      </c>
      <c r="G57" s="13"/>
      <c r="H57" s="9"/>
      <c r="I57" s="3">
        <f t="shared" si="5"/>
        <v>0</v>
      </c>
      <c r="J57" s="2"/>
      <c r="K57" s="2"/>
      <c r="L57" s="3">
        <f t="shared" si="6"/>
        <v>0</v>
      </c>
      <c r="M57" s="49">
        <f t="shared" si="7"/>
        <v>8</v>
      </c>
    </row>
    <row r="58" spans="1:13" ht="15.75">
      <c r="A58" s="11" t="s">
        <v>9</v>
      </c>
      <c r="B58" s="135">
        <v>83</v>
      </c>
      <c r="C58" s="136" t="s">
        <v>273</v>
      </c>
      <c r="D58" s="18">
        <v>9</v>
      </c>
      <c r="E58" s="10"/>
      <c r="F58" s="269">
        <f t="shared" si="4"/>
        <v>7</v>
      </c>
      <c r="G58" s="18"/>
      <c r="H58" s="17"/>
      <c r="I58" s="3">
        <f t="shared" si="5"/>
        <v>0</v>
      </c>
      <c r="J58" s="2"/>
      <c r="K58" s="2"/>
      <c r="L58" s="3">
        <f t="shared" si="6"/>
        <v>0</v>
      </c>
      <c r="M58" s="49">
        <f t="shared" si="7"/>
        <v>7</v>
      </c>
    </row>
    <row r="59" spans="1:13" ht="15.75">
      <c r="A59" s="11" t="s">
        <v>10</v>
      </c>
      <c r="B59" s="135">
        <v>80</v>
      </c>
      <c r="C59" s="136" t="s">
        <v>265</v>
      </c>
      <c r="D59" s="13">
        <v>10</v>
      </c>
      <c r="E59" s="105"/>
      <c r="F59" s="269">
        <f t="shared" si="4"/>
        <v>6</v>
      </c>
      <c r="G59" s="18"/>
      <c r="H59" s="17"/>
      <c r="I59" s="3">
        <f t="shared" si="5"/>
        <v>0</v>
      </c>
      <c r="J59" s="2"/>
      <c r="K59" s="2"/>
      <c r="L59" s="3">
        <f t="shared" si="6"/>
        <v>0</v>
      </c>
      <c r="M59" s="49">
        <f t="shared" si="7"/>
        <v>6</v>
      </c>
    </row>
    <row r="60" spans="1:13" ht="15.75">
      <c r="A60" s="11" t="s">
        <v>11</v>
      </c>
      <c r="B60" s="135">
        <v>1</v>
      </c>
      <c r="C60" s="136" t="s">
        <v>261</v>
      </c>
      <c r="D60" s="18">
        <v>7</v>
      </c>
      <c r="E60" s="10">
        <v>5</v>
      </c>
      <c r="F60" s="269">
        <f t="shared" si="4"/>
        <v>9</v>
      </c>
      <c r="G60" s="13"/>
      <c r="H60" s="9"/>
      <c r="I60" s="3">
        <f t="shared" si="5"/>
        <v>0</v>
      </c>
      <c r="J60" s="2"/>
      <c r="K60" s="2"/>
      <c r="L60" s="3">
        <f t="shared" si="6"/>
        <v>0</v>
      </c>
      <c r="M60" s="49">
        <f t="shared" si="7"/>
        <v>4</v>
      </c>
    </row>
    <row r="61" spans="1:13" ht="15.75">
      <c r="A61" s="11" t="s">
        <v>12</v>
      </c>
      <c r="B61" s="135">
        <v>177</v>
      </c>
      <c r="C61" s="136" t="s">
        <v>274</v>
      </c>
      <c r="D61" s="13">
        <v>13</v>
      </c>
      <c r="E61" s="105"/>
      <c r="F61" s="269">
        <f t="shared" si="4"/>
        <v>3</v>
      </c>
      <c r="G61" s="18"/>
      <c r="H61" s="17"/>
      <c r="I61" s="3">
        <f t="shared" si="5"/>
        <v>0</v>
      </c>
      <c r="J61" s="5"/>
      <c r="K61" s="4"/>
      <c r="L61" s="3">
        <f t="shared" si="6"/>
        <v>0</v>
      </c>
      <c r="M61" s="49">
        <f t="shared" si="7"/>
        <v>3</v>
      </c>
    </row>
    <row r="62" spans="1:13" ht="15.75">
      <c r="A62" s="11" t="s">
        <v>13</v>
      </c>
      <c r="B62" s="135">
        <v>111</v>
      </c>
      <c r="C62" s="137" t="s">
        <v>269</v>
      </c>
      <c r="D62" s="18">
        <v>14</v>
      </c>
      <c r="E62" s="10"/>
      <c r="F62" s="269">
        <f t="shared" si="4"/>
        <v>2</v>
      </c>
      <c r="G62" s="74"/>
      <c r="H62" s="9"/>
      <c r="I62" s="3">
        <f t="shared" si="5"/>
        <v>0</v>
      </c>
      <c r="J62" s="2"/>
      <c r="K62" s="2"/>
      <c r="L62" s="3">
        <f t="shared" si="6"/>
        <v>0</v>
      </c>
      <c r="M62" s="49">
        <f t="shared" si="7"/>
        <v>2</v>
      </c>
    </row>
    <row r="63" spans="1:13" ht="15.75">
      <c r="A63" s="11" t="s">
        <v>14</v>
      </c>
      <c r="B63" s="135">
        <v>90</v>
      </c>
      <c r="C63" s="136" t="s">
        <v>256</v>
      </c>
      <c r="D63" s="18">
        <v>11</v>
      </c>
      <c r="E63" s="10">
        <v>5</v>
      </c>
      <c r="F63" s="269">
        <f t="shared" si="4"/>
        <v>5</v>
      </c>
      <c r="G63" s="13"/>
      <c r="H63" s="9"/>
      <c r="I63" s="3">
        <f t="shared" si="5"/>
        <v>0</v>
      </c>
      <c r="J63" s="2"/>
      <c r="K63" s="2"/>
      <c r="L63" s="3">
        <f t="shared" si="6"/>
        <v>0</v>
      </c>
      <c r="M63" s="49">
        <f t="shared" si="7"/>
        <v>0</v>
      </c>
    </row>
    <row r="64" spans="1:13" ht="15.75">
      <c r="A64" s="11" t="s">
        <v>15</v>
      </c>
      <c r="B64" s="135">
        <v>45</v>
      </c>
      <c r="C64" s="136" t="s">
        <v>268</v>
      </c>
      <c r="D64" s="18">
        <v>12</v>
      </c>
      <c r="E64" s="10">
        <v>4</v>
      </c>
      <c r="F64" s="269">
        <f t="shared" si="4"/>
        <v>4</v>
      </c>
      <c r="G64" s="13"/>
      <c r="H64" s="9"/>
      <c r="I64" s="3">
        <f t="shared" si="5"/>
        <v>0</v>
      </c>
      <c r="J64" s="2"/>
      <c r="K64" s="2"/>
      <c r="L64" s="3">
        <f t="shared" si="6"/>
        <v>0</v>
      </c>
      <c r="M64" s="49">
        <f t="shared" si="7"/>
        <v>0</v>
      </c>
    </row>
    <row r="65" spans="1:13" ht="15.75">
      <c r="A65" s="11" t="s">
        <v>17</v>
      </c>
      <c r="B65" s="135">
        <v>202</v>
      </c>
      <c r="C65" s="136" t="s">
        <v>348</v>
      </c>
      <c r="D65" s="18">
        <v>15</v>
      </c>
      <c r="E65" s="10">
        <v>1</v>
      </c>
      <c r="F65" s="269">
        <f t="shared" si="4"/>
        <v>1</v>
      </c>
      <c r="G65" s="18"/>
      <c r="H65" s="17"/>
      <c r="I65" s="3">
        <f t="shared" si="5"/>
        <v>0</v>
      </c>
      <c r="J65" s="2"/>
      <c r="K65" s="2"/>
      <c r="L65" s="3">
        <f t="shared" si="6"/>
        <v>0</v>
      </c>
      <c r="M65" s="49">
        <f t="shared" si="7"/>
        <v>0</v>
      </c>
    </row>
    <row r="66" spans="1:13" ht="15.75">
      <c r="A66" s="11" t="s">
        <v>18</v>
      </c>
      <c r="B66" s="135">
        <v>12</v>
      </c>
      <c r="C66" s="136" t="s">
        <v>95</v>
      </c>
      <c r="D66" s="18">
        <v>16</v>
      </c>
      <c r="E66" s="10">
        <v>0</v>
      </c>
      <c r="F66" s="269">
        <f t="shared" si="4"/>
        <v>0</v>
      </c>
      <c r="G66" s="18"/>
      <c r="H66" s="17"/>
      <c r="I66" s="3">
        <f t="shared" si="5"/>
        <v>0</v>
      </c>
      <c r="J66" s="2"/>
      <c r="K66" s="2"/>
      <c r="L66" s="3">
        <f t="shared" si="6"/>
        <v>0</v>
      </c>
      <c r="M66" s="49">
        <f t="shared" si="7"/>
        <v>0</v>
      </c>
    </row>
    <row r="67" spans="1:13" ht="15.75">
      <c r="A67" s="11" t="s">
        <v>19</v>
      </c>
      <c r="B67" s="135">
        <v>78</v>
      </c>
      <c r="C67" s="136" t="s">
        <v>351</v>
      </c>
      <c r="D67" s="18">
        <v>17</v>
      </c>
      <c r="E67" s="10">
        <v>0</v>
      </c>
      <c r="F67" s="269">
        <f t="shared" si="4"/>
        <v>0</v>
      </c>
      <c r="G67" s="13"/>
      <c r="H67" s="9"/>
      <c r="I67" s="3">
        <f t="shared" si="5"/>
        <v>0</v>
      </c>
      <c r="J67" s="2"/>
      <c r="K67" s="2"/>
      <c r="L67" s="3">
        <f t="shared" si="6"/>
        <v>0</v>
      </c>
      <c r="M67" s="49">
        <f t="shared" si="7"/>
        <v>0</v>
      </c>
    </row>
    <row r="68" spans="1:13" ht="15.75">
      <c r="A68" s="11" t="s">
        <v>20</v>
      </c>
      <c r="B68" s="135">
        <v>79</v>
      </c>
      <c r="C68" s="136" t="s">
        <v>279</v>
      </c>
      <c r="D68" s="13">
        <v>18</v>
      </c>
      <c r="E68" s="105">
        <v>0</v>
      </c>
      <c r="F68" s="269">
        <f t="shared" si="4"/>
        <v>0</v>
      </c>
      <c r="G68" s="18"/>
      <c r="H68" s="17"/>
      <c r="I68" s="3">
        <f t="shared" si="5"/>
        <v>0</v>
      </c>
      <c r="J68" s="2"/>
      <c r="K68" s="2"/>
      <c r="L68" s="3">
        <f t="shared" si="6"/>
        <v>0</v>
      </c>
      <c r="M68" s="49">
        <f t="shared" si="7"/>
        <v>0</v>
      </c>
    </row>
    <row r="69" spans="1:13" ht="15.75">
      <c r="A69" s="11" t="s">
        <v>21</v>
      </c>
      <c r="B69" s="135">
        <v>937</v>
      </c>
      <c r="C69" s="136" t="s">
        <v>353</v>
      </c>
      <c r="D69" s="18">
        <v>19</v>
      </c>
      <c r="E69" s="10">
        <v>0</v>
      </c>
      <c r="F69" s="269">
        <f t="shared" si="4"/>
        <v>0</v>
      </c>
      <c r="G69" s="74"/>
      <c r="H69" s="9"/>
      <c r="I69" s="3">
        <f t="shared" si="5"/>
        <v>0</v>
      </c>
      <c r="J69" s="2"/>
      <c r="K69" s="2"/>
      <c r="L69" s="3">
        <f t="shared" si="6"/>
        <v>0</v>
      </c>
      <c r="M69" s="49">
        <f t="shared" si="7"/>
        <v>0</v>
      </c>
    </row>
    <row r="70" spans="1:13" ht="15.75">
      <c r="A70" s="11" t="s">
        <v>22</v>
      </c>
      <c r="B70" s="135">
        <v>16</v>
      </c>
      <c r="C70" s="136" t="s">
        <v>105</v>
      </c>
      <c r="D70" s="18">
        <v>20</v>
      </c>
      <c r="E70" s="10">
        <v>0</v>
      </c>
      <c r="F70" s="269">
        <f t="shared" si="4"/>
        <v>0</v>
      </c>
      <c r="G70" s="74"/>
      <c r="H70" s="9"/>
      <c r="I70" s="3">
        <f t="shared" si="5"/>
        <v>0</v>
      </c>
      <c r="J70" s="2"/>
      <c r="K70" s="2"/>
      <c r="L70" s="3">
        <f t="shared" si="6"/>
        <v>0</v>
      </c>
      <c r="M70" s="49">
        <f t="shared" si="7"/>
        <v>0</v>
      </c>
    </row>
    <row r="71" spans="1:13" ht="15.75">
      <c r="A71" s="11" t="s">
        <v>24</v>
      </c>
      <c r="B71" s="135">
        <v>47</v>
      </c>
      <c r="C71" s="120" t="s">
        <v>271</v>
      </c>
      <c r="D71" s="18">
        <v>21</v>
      </c>
      <c r="E71" s="10">
        <v>0</v>
      </c>
      <c r="F71" s="269">
        <f t="shared" si="4"/>
        <v>0</v>
      </c>
      <c r="G71" s="74"/>
      <c r="H71" s="9"/>
      <c r="I71" s="3">
        <f t="shared" si="5"/>
        <v>0</v>
      </c>
      <c r="J71" s="2"/>
      <c r="K71" s="2"/>
      <c r="L71" s="3">
        <f t="shared" si="6"/>
        <v>0</v>
      </c>
      <c r="M71" s="49">
        <f t="shared" si="7"/>
        <v>0</v>
      </c>
    </row>
    <row r="72" spans="1:13" ht="15.75">
      <c r="A72" s="11" t="s">
        <v>27</v>
      </c>
      <c r="B72" s="309">
        <v>319</v>
      </c>
      <c r="C72" s="310" t="s">
        <v>283</v>
      </c>
      <c r="D72" s="18">
        <v>22</v>
      </c>
      <c r="E72" s="10">
        <v>0</v>
      </c>
      <c r="F72" s="269">
        <f t="shared" si="4"/>
        <v>0</v>
      </c>
      <c r="G72" s="74"/>
      <c r="H72" s="9"/>
      <c r="I72" s="3">
        <f t="shared" si="5"/>
        <v>0</v>
      </c>
      <c r="J72" s="2"/>
      <c r="K72" s="2"/>
      <c r="L72" s="3">
        <f t="shared" si="6"/>
        <v>0</v>
      </c>
      <c r="M72" s="49">
        <f t="shared" si="7"/>
        <v>0</v>
      </c>
    </row>
    <row r="73" spans="1:13" ht="15.75">
      <c r="A73" s="11" t="s">
        <v>28</v>
      </c>
      <c r="B73" s="309">
        <v>93</v>
      </c>
      <c r="C73" s="310" t="s">
        <v>51</v>
      </c>
      <c r="D73" s="18">
        <v>23</v>
      </c>
      <c r="E73" s="10">
        <v>0</v>
      </c>
      <c r="F73" s="269">
        <f t="shared" si="4"/>
        <v>0</v>
      </c>
      <c r="G73" s="74"/>
      <c r="H73" s="9"/>
      <c r="I73" s="3">
        <f t="shared" si="5"/>
        <v>0</v>
      </c>
      <c r="J73" s="2"/>
      <c r="K73" s="2"/>
      <c r="L73" s="3">
        <f t="shared" si="6"/>
        <v>0</v>
      </c>
      <c r="M73" s="49">
        <f t="shared" si="7"/>
        <v>0</v>
      </c>
    </row>
    <row r="74" spans="1:13" ht="15.75">
      <c r="A74" s="11" t="s">
        <v>29</v>
      </c>
      <c r="B74" s="309">
        <v>2</v>
      </c>
      <c r="C74" s="296" t="s">
        <v>275</v>
      </c>
      <c r="D74" s="18">
        <v>24</v>
      </c>
      <c r="E74" s="10">
        <v>0</v>
      </c>
      <c r="F74" s="269">
        <f t="shared" si="4"/>
        <v>0</v>
      </c>
      <c r="G74" s="74"/>
      <c r="H74" s="9"/>
      <c r="I74" s="3">
        <f t="shared" si="5"/>
        <v>0</v>
      </c>
      <c r="J74" s="2"/>
      <c r="K74" s="2"/>
      <c r="L74" s="3">
        <f t="shared" si="6"/>
        <v>0</v>
      </c>
      <c r="M74" s="49">
        <f t="shared" si="7"/>
        <v>0</v>
      </c>
    </row>
    <row r="75" spans="1:13" ht="16.5" thickBot="1">
      <c r="A75" s="12" t="s">
        <v>30</v>
      </c>
      <c r="B75" s="138">
        <v>25</v>
      </c>
      <c r="C75" s="129" t="s">
        <v>352</v>
      </c>
      <c r="D75" s="29">
        <v>25</v>
      </c>
      <c r="E75" s="54">
        <v>0</v>
      </c>
      <c r="F75" s="270">
        <f t="shared" si="4"/>
        <v>0</v>
      </c>
      <c r="G75" s="286"/>
      <c r="H75" s="33"/>
      <c r="I75" s="51">
        <f t="shared" si="5"/>
        <v>0</v>
      </c>
      <c r="J75" s="52"/>
      <c r="K75" s="52"/>
      <c r="L75" s="51">
        <f t="shared" si="6"/>
        <v>0</v>
      </c>
      <c r="M75" s="53">
        <f t="shared" si="7"/>
        <v>0</v>
      </c>
    </row>
  </sheetData>
  <sheetProtection/>
  <mergeCells count="2">
    <mergeCell ref="A1:M1"/>
    <mergeCell ref="A49:M49"/>
  </mergeCells>
  <printOptions/>
  <pageMargins left="0.511811024" right="0.511811024" top="0.787401575" bottom="0.787401575" header="0.31496062" footer="0.31496062"/>
  <pageSetup horizontalDpi="600" verticalDpi="600" orientation="landscape" paperSize="9" scale="55" r:id="rId1"/>
  <rowBreaks count="2" manualBreakCount="2">
    <brk id="47" max="15" man="1"/>
    <brk id="7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T9" sqref="T9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28.421875" style="0" customWidth="1"/>
    <col min="4" max="4" width="15.7109375" style="0" customWidth="1"/>
    <col min="5" max="5" width="10.7109375" style="108" hidden="1" customWidth="1"/>
    <col min="6" max="6" width="7.140625" style="0" hidden="1" customWidth="1"/>
    <col min="7" max="7" width="15.7109375" style="0" hidden="1" customWidth="1"/>
    <col min="8" max="8" width="10.7109375" style="0" hidden="1" customWidth="1"/>
    <col min="9" max="9" width="7.140625" style="0" hidden="1" customWidth="1"/>
    <col min="10" max="10" width="14.57421875" style="0" hidden="1" customWidth="1"/>
    <col min="11" max="11" width="10.7109375" style="0" hidden="1" customWidth="1"/>
    <col min="12" max="12" width="7.140625" style="0" hidden="1" customWidth="1"/>
    <col min="13" max="13" width="15.7109375" style="0" customWidth="1"/>
  </cols>
  <sheetData>
    <row r="1" spans="1:13" ht="39.75" thickBot="1">
      <c r="A1" s="319" t="s">
        <v>328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49.5" customHeight="1" thickBot="1">
      <c r="A2" s="65" t="s">
        <v>55</v>
      </c>
      <c r="B2" s="37" t="s">
        <v>0</v>
      </c>
      <c r="C2" s="37" t="s">
        <v>1</v>
      </c>
      <c r="D2" s="42" t="s">
        <v>31</v>
      </c>
      <c r="E2" s="163" t="s">
        <v>57</v>
      </c>
      <c r="F2" s="305" t="s">
        <v>56</v>
      </c>
      <c r="G2" s="42" t="s">
        <v>52</v>
      </c>
      <c r="H2" s="43" t="s">
        <v>57</v>
      </c>
      <c r="I2" s="71" t="s">
        <v>56</v>
      </c>
      <c r="J2" s="42" t="s">
        <v>32</v>
      </c>
      <c r="K2" s="43" t="s">
        <v>57</v>
      </c>
      <c r="L2" s="71" t="s">
        <v>56</v>
      </c>
      <c r="M2" s="42" t="s">
        <v>16</v>
      </c>
    </row>
    <row r="3" spans="1:13" ht="15.75">
      <c r="A3" s="158" t="s">
        <v>2</v>
      </c>
      <c r="B3" s="227">
        <v>0</v>
      </c>
      <c r="C3" s="260" t="s">
        <v>330</v>
      </c>
      <c r="D3" s="25">
        <v>1</v>
      </c>
      <c r="E3" s="303"/>
      <c r="F3" s="28">
        <f aca="true" t="shared" si="0" ref="F3:F17">IF(D3=1,25,IF(D3=2,20,IF(D3=3,16,IF(D3=4,14,IF(D3=5,12,IF(D3=6,10,IF(D3=7,9,IF(D3=8,8))))))))+IF(D3=9,7,IF(D3=10,6,IF(D3=11,5,IF(D3=12,4,IF(D3=13,3,IF(D3=14,2,IF(D3=15,1)))))))</f>
        <v>25</v>
      </c>
      <c r="G3" s="26"/>
      <c r="H3" s="46"/>
      <c r="I3" s="47"/>
      <c r="J3" s="46"/>
      <c r="K3" s="46"/>
      <c r="L3" s="47">
        <f aca="true" t="shared" si="1" ref="L3:L17">IF(J3=1,25,IF(J3=2,20,IF(J3=3,16,IF(J3=4,14,IF(J3=5,12,IF(J3=6,10,IF(J3=7,9,IF(J3=8,8))))))))+IF(J3=9,7,IF(J3=10,6,IF(J3=11,5,IF(J3=12,4,IF(J3=13,3,IF(J3=14,2,IF(J3=15,1)))))))</f>
        <v>0</v>
      </c>
      <c r="M3" s="48">
        <f aca="true" t="shared" si="2" ref="M3:M17">SUM(F3+I3+L3-E3-H3-K3)</f>
        <v>25</v>
      </c>
    </row>
    <row r="4" spans="1:13" ht="15.75">
      <c r="A4" s="130" t="s">
        <v>3</v>
      </c>
      <c r="B4" s="182">
        <v>26</v>
      </c>
      <c r="C4" s="98" t="s">
        <v>331</v>
      </c>
      <c r="D4" s="18">
        <v>2</v>
      </c>
      <c r="E4" s="263"/>
      <c r="F4" s="19">
        <f t="shared" si="0"/>
        <v>20</v>
      </c>
      <c r="G4" s="17"/>
      <c r="H4" s="5"/>
      <c r="I4" s="3"/>
      <c r="J4" s="5"/>
      <c r="K4" s="4"/>
      <c r="L4" s="3">
        <f t="shared" si="1"/>
        <v>0</v>
      </c>
      <c r="M4" s="49">
        <f t="shared" si="2"/>
        <v>20</v>
      </c>
    </row>
    <row r="5" spans="1:13" ht="15.75">
      <c r="A5" s="130" t="s">
        <v>4</v>
      </c>
      <c r="B5" s="182">
        <v>319</v>
      </c>
      <c r="C5" s="98" t="s">
        <v>332</v>
      </c>
      <c r="D5" s="13">
        <v>3</v>
      </c>
      <c r="E5" s="263"/>
      <c r="F5" s="19">
        <f t="shared" si="0"/>
        <v>16</v>
      </c>
      <c r="G5" s="17"/>
      <c r="H5" s="5"/>
      <c r="I5" s="3"/>
      <c r="J5" s="2"/>
      <c r="K5" s="2"/>
      <c r="L5" s="3">
        <f t="shared" si="1"/>
        <v>0</v>
      </c>
      <c r="M5" s="49">
        <f t="shared" si="2"/>
        <v>16</v>
      </c>
    </row>
    <row r="6" spans="1:13" ht="15.75">
      <c r="A6" s="130" t="s">
        <v>5</v>
      </c>
      <c r="B6" s="182">
        <v>88</v>
      </c>
      <c r="C6" s="98" t="s">
        <v>333</v>
      </c>
      <c r="D6" s="18">
        <v>4</v>
      </c>
      <c r="E6" s="262"/>
      <c r="F6" s="19">
        <f t="shared" si="0"/>
        <v>14</v>
      </c>
      <c r="G6" s="9"/>
      <c r="H6" s="2"/>
      <c r="I6" s="3"/>
      <c r="J6" s="2"/>
      <c r="K6" s="2"/>
      <c r="L6" s="3">
        <f t="shared" si="1"/>
        <v>0</v>
      </c>
      <c r="M6" s="49">
        <f t="shared" si="2"/>
        <v>14</v>
      </c>
    </row>
    <row r="7" spans="1:13" ht="15.75">
      <c r="A7" s="130" t="s">
        <v>6</v>
      </c>
      <c r="B7" s="182">
        <v>555</v>
      </c>
      <c r="C7" s="98" t="s">
        <v>334</v>
      </c>
      <c r="D7" s="13">
        <v>5</v>
      </c>
      <c r="E7" s="262"/>
      <c r="F7" s="19">
        <f t="shared" si="0"/>
        <v>12</v>
      </c>
      <c r="G7" s="9"/>
      <c r="H7" s="2"/>
      <c r="I7" s="3"/>
      <c r="J7" s="2"/>
      <c r="K7" s="2"/>
      <c r="L7" s="3">
        <f t="shared" si="1"/>
        <v>0</v>
      </c>
      <c r="M7" s="49">
        <f t="shared" si="2"/>
        <v>12</v>
      </c>
    </row>
    <row r="8" spans="1:13" ht="15.75">
      <c r="A8" s="130" t="s">
        <v>7</v>
      </c>
      <c r="B8" s="182">
        <v>33</v>
      </c>
      <c r="C8" s="98" t="s">
        <v>335</v>
      </c>
      <c r="D8" s="18">
        <v>6</v>
      </c>
      <c r="E8" s="263"/>
      <c r="F8" s="19">
        <f t="shared" si="0"/>
        <v>10</v>
      </c>
      <c r="G8" s="17"/>
      <c r="H8" s="5"/>
      <c r="I8" s="3"/>
      <c r="J8" s="2"/>
      <c r="K8" s="2"/>
      <c r="L8" s="3">
        <f t="shared" si="1"/>
        <v>0</v>
      </c>
      <c r="M8" s="49">
        <f t="shared" si="2"/>
        <v>10</v>
      </c>
    </row>
    <row r="9" spans="1:13" ht="15.75">
      <c r="A9" s="130" t="s">
        <v>8</v>
      </c>
      <c r="B9" s="182">
        <v>66</v>
      </c>
      <c r="C9" s="98" t="s">
        <v>332</v>
      </c>
      <c r="D9" s="13">
        <v>7</v>
      </c>
      <c r="E9" s="262"/>
      <c r="F9" s="19">
        <f t="shared" si="0"/>
        <v>9</v>
      </c>
      <c r="G9" s="9"/>
      <c r="H9" s="2"/>
      <c r="I9" s="3"/>
      <c r="J9" s="2"/>
      <c r="K9" s="2"/>
      <c r="L9" s="3">
        <f t="shared" si="1"/>
        <v>0</v>
      </c>
      <c r="M9" s="49">
        <f t="shared" si="2"/>
        <v>9</v>
      </c>
    </row>
    <row r="10" spans="1:13" ht="15.75">
      <c r="A10" s="130" t="s">
        <v>9</v>
      </c>
      <c r="B10" s="182">
        <v>6</v>
      </c>
      <c r="C10" s="98" t="s">
        <v>337</v>
      </c>
      <c r="D10" s="13">
        <v>9</v>
      </c>
      <c r="E10" s="262"/>
      <c r="F10" s="19">
        <f t="shared" si="0"/>
        <v>7</v>
      </c>
      <c r="G10" s="9"/>
      <c r="H10" s="2"/>
      <c r="I10" s="3"/>
      <c r="J10" s="2"/>
      <c r="K10" s="2"/>
      <c r="L10" s="3">
        <f t="shared" si="1"/>
        <v>0</v>
      </c>
      <c r="M10" s="49">
        <f t="shared" si="2"/>
        <v>7</v>
      </c>
    </row>
    <row r="11" spans="1:13" ht="15.75">
      <c r="A11" s="130" t="s">
        <v>10</v>
      </c>
      <c r="B11" s="182">
        <v>7</v>
      </c>
      <c r="C11" s="98" t="s">
        <v>336</v>
      </c>
      <c r="D11" s="18">
        <v>8</v>
      </c>
      <c r="E11" s="262">
        <v>5</v>
      </c>
      <c r="F11" s="19">
        <f t="shared" si="0"/>
        <v>8</v>
      </c>
      <c r="G11" s="79"/>
      <c r="H11" s="2"/>
      <c r="I11" s="3"/>
      <c r="J11" s="113"/>
      <c r="K11" s="2"/>
      <c r="L11" s="3">
        <f t="shared" si="1"/>
        <v>0</v>
      </c>
      <c r="M11" s="49">
        <f t="shared" si="2"/>
        <v>3</v>
      </c>
    </row>
    <row r="12" spans="1:13" ht="15.75">
      <c r="A12" s="130" t="s">
        <v>11</v>
      </c>
      <c r="B12" s="246">
        <v>18</v>
      </c>
      <c r="C12" s="247" t="s">
        <v>338</v>
      </c>
      <c r="D12" s="18">
        <v>10</v>
      </c>
      <c r="E12" s="262">
        <v>5</v>
      </c>
      <c r="F12" s="19">
        <f t="shared" si="0"/>
        <v>6</v>
      </c>
      <c r="G12" s="79"/>
      <c r="H12" s="2"/>
      <c r="I12" s="3"/>
      <c r="J12" s="2"/>
      <c r="K12" s="2"/>
      <c r="L12" s="3">
        <f t="shared" si="1"/>
        <v>0</v>
      </c>
      <c r="M12" s="49">
        <f t="shared" si="2"/>
        <v>1</v>
      </c>
    </row>
    <row r="13" spans="1:13" ht="15.75">
      <c r="A13" s="130" t="s">
        <v>12</v>
      </c>
      <c r="B13" s="246">
        <v>411</v>
      </c>
      <c r="C13" s="247" t="s">
        <v>339</v>
      </c>
      <c r="D13" s="13">
        <v>11</v>
      </c>
      <c r="E13" s="262">
        <v>5</v>
      </c>
      <c r="F13" s="19">
        <f t="shared" si="0"/>
        <v>5</v>
      </c>
      <c r="G13" s="9"/>
      <c r="H13" s="2"/>
      <c r="I13" s="3"/>
      <c r="J13" s="2"/>
      <c r="K13" s="2"/>
      <c r="L13" s="3">
        <f t="shared" si="1"/>
        <v>0</v>
      </c>
      <c r="M13" s="49">
        <f t="shared" si="2"/>
        <v>0</v>
      </c>
    </row>
    <row r="14" spans="1:13" ht="15.75">
      <c r="A14" s="130" t="s">
        <v>13</v>
      </c>
      <c r="B14" s="246">
        <v>3</v>
      </c>
      <c r="C14" s="247" t="s">
        <v>340</v>
      </c>
      <c r="D14" s="18">
        <v>12</v>
      </c>
      <c r="E14" s="262">
        <v>4</v>
      </c>
      <c r="F14" s="19">
        <f t="shared" si="0"/>
        <v>4</v>
      </c>
      <c r="G14" s="79"/>
      <c r="H14" s="2"/>
      <c r="I14" s="3"/>
      <c r="J14" s="113"/>
      <c r="K14" s="2"/>
      <c r="L14" s="3">
        <f t="shared" si="1"/>
        <v>0</v>
      </c>
      <c r="M14" s="49">
        <f t="shared" si="2"/>
        <v>0</v>
      </c>
    </row>
    <row r="15" spans="1:13" ht="15.75">
      <c r="A15" s="130" t="s">
        <v>14</v>
      </c>
      <c r="B15" s="246">
        <v>156</v>
      </c>
      <c r="C15" s="247" t="s">
        <v>341</v>
      </c>
      <c r="D15" s="13">
        <v>13</v>
      </c>
      <c r="E15" s="262">
        <v>3</v>
      </c>
      <c r="F15" s="19">
        <f t="shared" si="0"/>
        <v>3</v>
      </c>
      <c r="G15" s="9"/>
      <c r="H15" s="2"/>
      <c r="I15" s="3"/>
      <c r="J15" s="113"/>
      <c r="K15" s="2"/>
      <c r="L15" s="3">
        <f t="shared" si="1"/>
        <v>0</v>
      </c>
      <c r="M15" s="49">
        <f t="shared" si="2"/>
        <v>0</v>
      </c>
    </row>
    <row r="16" spans="1:13" ht="15.75">
      <c r="A16" s="130" t="s">
        <v>15</v>
      </c>
      <c r="B16" s="246">
        <v>77</v>
      </c>
      <c r="C16" s="247" t="s">
        <v>342</v>
      </c>
      <c r="D16" s="18">
        <v>14</v>
      </c>
      <c r="E16" s="262">
        <v>2</v>
      </c>
      <c r="F16" s="19">
        <f t="shared" si="0"/>
        <v>2</v>
      </c>
      <c r="G16" s="9"/>
      <c r="H16" s="2"/>
      <c r="I16" s="3"/>
      <c r="J16" s="2"/>
      <c r="K16" s="2"/>
      <c r="L16" s="3">
        <f t="shared" si="1"/>
        <v>0</v>
      </c>
      <c r="M16" s="49">
        <f t="shared" si="2"/>
        <v>0</v>
      </c>
    </row>
    <row r="17" spans="1:13" ht="16.5" thickBot="1">
      <c r="A17" s="131" t="s">
        <v>17</v>
      </c>
      <c r="B17" s="185">
        <v>90</v>
      </c>
      <c r="C17" s="97" t="s">
        <v>330</v>
      </c>
      <c r="D17" s="32">
        <v>15</v>
      </c>
      <c r="E17" s="306">
        <v>1</v>
      </c>
      <c r="F17" s="20">
        <f t="shared" si="0"/>
        <v>1</v>
      </c>
      <c r="G17" s="33"/>
      <c r="H17" s="52"/>
      <c r="I17" s="51"/>
      <c r="J17" s="115"/>
      <c r="K17" s="52"/>
      <c r="L17" s="51">
        <f t="shared" si="1"/>
        <v>0</v>
      </c>
      <c r="M17" s="53">
        <f t="shared" si="2"/>
        <v>0</v>
      </c>
    </row>
    <row r="18" spans="1:13" ht="15.75">
      <c r="A18" s="83"/>
      <c r="B18" s="84"/>
      <c r="C18" s="85"/>
      <c r="D18" s="88"/>
      <c r="E18" s="119"/>
      <c r="F18" s="268"/>
      <c r="G18" s="88"/>
      <c r="H18" s="86"/>
      <c r="I18" s="87"/>
      <c r="J18" s="86"/>
      <c r="K18" s="86"/>
      <c r="L18" s="87"/>
      <c r="M18" s="87"/>
    </row>
    <row r="19" spans="1:13" ht="15.75">
      <c r="A19" s="83"/>
      <c r="B19" s="84"/>
      <c r="C19" s="85"/>
      <c r="D19" s="88"/>
      <c r="E19" s="119"/>
      <c r="F19" s="269"/>
      <c r="G19" s="88"/>
      <c r="H19" s="86"/>
      <c r="I19" s="87"/>
      <c r="J19" s="86"/>
      <c r="K19" s="86"/>
      <c r="L19" s="87"/>
      <c r="M19" s="87"/>
    </row>
    <row r="20" ht="13.5" thickBot="1"/>
    <row r="21" spans="1:13" ht="39.75" thickBot="1">
      <c r="A21" s="319" t="s">
        <v>329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1"/>
    </row>
    <row r="22" spans="1:13" ht="49.5" customHeight="1" thickBot="1">
      <c r="A22" s="65" t="s">
        <v>55</v>
      </c>
      <c r="B22" s="37" t="s">
        <v>0</v>
      </c>
      <c r="C22" s="37" t="s">
        <v>1</v>
      </c>
      <c r="D22" s="42" t="s">
        <v>31</v>
      </c>
      <c r="E22" s="43" t="s">
        <v>57</v>
      </c>
      <c r="F22" s="71" t="s">
        <v>56</v>
      </c>
      <c r="G22" s="42" t="s">
        <v>52</v>
      </c>
      <c r="H22" s="43" t="s">
        <v>57</v>
      </c>
      <c r="I22" s="71" t="s">
        <v>56</v>
      </c>
      <c r="J22" s="42" t="s">
        <v>32</v>
      </c>
      <c r="K22" s="43" t="s">
        <v>57</v>
      </c>
      <c r="L22" s="71" t="s">
        <v>56</v>
      </c>
      <c r="M22" s="42" t="s">
        <v>16</v>
      </c>
    </row>
    <row r="23" spans="1:13" ht="15.75">
      <c r="A23" s="206" t="s">
        <v>2</v>
      </c>
      <c r="B23" s="171">
        <v>88</v>
      </c>
      <c r="C23" s="111" t="s">
        <v>343</v>
      </c>
      <c r="D23" s="25">
        <v>1</v>
      </c>
      <c r="E23" s="109"/>
      <c r="F23" s="48">
        <f>IF(D23=1,25,IF(D23=2,20,IF(D23=3,16,IF(D23=4,14,IF(D23=5,12,IF(D23=6,10,IF(D23=7,9,IF(D23=8,8))))))))+IF(D23=9,7,IF(D23=10,6,IF(D23=11,5,IF(D23=12,4,IF(D23=13,3,IF(D23=14,2,IF(D23=15,1)))))))</f>
        <v>25</v>
      </c>
      <c r="G23" s="62"/>
      <c r="H23" s="46"/>
      <c r="I23" s="48">
        <f>IF(G23=1,25,IF(G23=2,20,IF(G23=3,16,IF(G23=4,14,IF(G23=5,12,IF(G23=6,10,IF(G23=7,9,IF(G23=8,8))))))))+IF(G23=9,7,IF(G23=10,6,IF(G23=11,5,IF(G23=12,4,IF(G23=13,3,IF(G23=14,2,IF(G23=15,1)))))))</f>
        <v>0</v>
      </c>
      <c r="J23" s="62"/>
      <c r="K23" s="46"/>
      <c r="L23" s="27">
        <f>IF(J23=1,25,IF(J23=2,20,IF(J23=3,16,IF(J23=4,14,IF(J23=5,12,IF(J23=6,10,IF(J23=7,9,IF(J23=8,8))))))))+IF(J23=9,7,IF(J23=10,6,IF(J23=11,5,IF(J23=12,4,IF(J23=13,3,IF(J23=14,2,IF(J23=15,1)))))))</f>
        <v>0</v>
      </c>
      <c r="M23" s="28">
        <f>SUM(F23+I23+L23-E23-H23-K23)</f>
        <v>25</v>
      </c>
    </row>
    <row r="24" spans="1:13" ht="15.75">
      <c r="A24" s="207" t="s">
        <v>3</v>
      </c>
      <c r="B24" s="95">
        <v>6</v>
      </c>
      <c r="C24" s="93" t="s">
        <v>337</v>
      </c>
      <c r="D24" s="13">
        <v>2</v>
      </c>
      <c r="E24" s="105"/>
      <c r="F24" s="49">
        <f>IF(D24=1,25,IF(D24=2,20,IF(D24=3,16,IF(D24=4,14,IF(D24=5,12,IF(D24=6,10,IF(D24=7,9,IF(D24=8,8))))))))+IF(D24=9,7,IF(D24=10,6,IF(D24=11,5,IF(D24=12,4,IF(D24=13,3,IF(D24=14,2,IF(D24=15,1)))))))</f>
        <v>20</v>
      </c>
      <c r="G24" s="57"/>
      <c r="H24" s="2"/>
      <c r="I24" s="49">
        <f>IF(G24=1,25,IF(G24=2,20,IF(G24=3,16,IF(G24=4,14,IF(G24=5,12,IF(G24=6,10,IF(G24=7,9,IF(G24=8,8))))))))+IF(G24=9,7,IF(G24=10,6,IF(G24=11,5,IF(G24=12,4,IF(G24=13,3,IF(G24=14,2,IF(G24=15,1)))))))</f>
        <v>0</v>
      </c>
      <c r="J24" s="57"/>
      <c r="K24" s="2"/>
      <c r="L24" s="16">
        <f>IF(J24=1,25,IF(J24=2,20,IF(J24=3,16,IF(J24=4,14,IF(J24=5,12,IF(J24=6,10,IF(J24=7,9,IF(J24=8,8))))))))+IF(J24=9,7,IF(J24=10,6,IF(J24=11,5,IF(J24=12,4,IF(J24=13,3,IF(J24=14,2,IF(J24=15,1)))))))</f>
        <v>0</v>
      </c>
      <c r="M24" s="19">
        <f>SUM(F24+I24+L24-E24-H24-K24)</f>
        <v>20</v>
      </c>
    </row>
    <row r="25" spans="1:13" ht="15.75">
      <c r="A25" s="207" t="s">
        <v>4</v>
      </c>
      <c r="B25" s="254">
        <v>7</v>
      </c>
      <c r="C25" s="247" t="s">
        <v>344</v>
      </c>
      <c r="D25" s="13">
        <v>3</v>
      </c>
      <c r="E25" s="105">
        <v>5</v>
      </c>
      <c r="F25" s="49">
        <f>IF(D25=1,25,IF(D25=2,20,IF(D25=3,16,IF(D25=4,14,IF(D25=5,12,IF(D25=6,10,IF(D25=7,9,IF(D25=8,8))))))))+IF(D25=9,7,IF(D25=10,6,IF(D25=11,5,IF(D25=12,4,IF(D25=13,3,IF(D25=14,2,IF(D25=15,1)))))))</f>
        <v>16</v>
      </c>
      <c r="G25" s="57"/>
      <c r="H25" s="2"/>
      <c r="I25" s="49">
        <f>IF(G25=1,25,IF(G25=2,20,IF(G25=3,16,IF(G25=4,14,IF(G25=5,12,IF(G25=6,10,IF(G25=7,9,IF(G25=8,8))))))))+IF(G25=9,7,IF(G25=10,6,IF(G25=11,5,IF(G25=12,4,IF(G25=13,3,IF(G25=14,2,IF(G25=15,1)))))))</f>
        <v>0</v>
      </c>
      <c r="J25" s="57"/>
      <c r="K25" s="2"/>
      <c r="L25" s="16">
        <f>IF(J25=1,25,IF(J25=2,20,IF(J25=3,16,IF(J25=4,14,IF(J25=5,12,IF(J25=6,10,IF(J25=7,9,IF(J25=8,8))))))))+IF(J25=9,7,IF(J25=10,6,IF(J25=11,5,IF(J25=12,4,IF(J25=13,3,IF(J25=14,2,IF(J25=15,1)))))))</f>
        <v>0</v>
      </c>
      <c r="M25" s="19">
        <f>SUM(F25+I25+L25-E25-H25-K25)</f>
        <v>11</v>
      </c>
    </row>
    <row r="26" spans="1:13" ht="16.5" thickBot="1">
      <c r="A26" s="208" t="s">
        <v>5</v>
      </c>
      <c r="B26" s="96">
        <v>18</v>
      </c>
      <c r="C26" s="92" t="s">
        <v>338</v>
      </c>
      <c r="D26" s="29">
        <v>4</v>
      </c>
      <c r="E26" s="54">
        <v>5</v>
      </c>
      <c r="F26" s="53">
        <f>IF(D26=1,25,IF(D26=2,20,IF(D26=3,16,IF(D26=4,14,IF(D26=5,12,IF(D26=6,10,IF(D26=7,9,IF(D26=8,8))))))))+IF(D26=9,7,IF(D26=10,6,IF(D26=11,5,IF(D26=12,4,IF(D26=13,3,IF(D26=14,2,IF(D26=15,1)))))))</f>
        <v>14</v>
      </c>
      <c r="G26" s="59"/>
      <c r="H26" s="50"/>
      <c r="I26" s="53">
        <f>IF(G26=1,25,IF(G26=2,20,IF(G26=3,16,IF(G26=4,14,IF(G26=5,12,IF(G26=6,10,IF(G26=7,9,IF(G26=8,8))))))))+IF(G26=9,7,IF(G26=10,6,IF(G26=11,5,IF(G26=12,4,IF(G26=13,3,IF(G26=14,2,IF(G26=15,1)))))))</f>
        <v>0</v>
      </c>
      <c r="J26" s="61"/>
      <c r="K26" s="52"/>
      <c r="L26" s="31">
        <f>IF(J26=1,25,IF(J26=2,20,IF(J26=3,16,IF(J26=4,14,IF(J26=5,12,IF(J26=6,10,IF(J26=7,9,IF(J26=8,8))))))))+IF(J26=9,7,IF(J26=10,6,IF(J26=11,5,IF(J26=12,4,IF(J26=13,3,IF(J26=14,2,IF(J26=15,1)))))))</f>
        <v>0</v>
      </c>
      <c r="M26" s="20">
        <f>SUM(F26+I26+L26-E26-H26-K26)</f>
        <v>9</v>
      </c>
    </row>
    <row r="28" ht="13.5" thickBot="1"/>
    <row r="29" spans="1:13" ht="39.75" thickBot="1">
      <c r="A29" s="319" t="s">
        <v>345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1"/>
    </row>
    <row r="30" spans="1:13" ht="48" thickBot="1">
      <c r="A30" s="65" t="s">
        <v>55</v>
      </c>
      <c r="B30" s="37" t="s">
        <v>0</v>
      </c>
      <c r="C30" s="37" t="s">
        <v>1</v>
      </c>
      <c r="D30" s="42" t="s">
        <v>31</v>
      </c>
      <c r="E30" s="163" t="s">
        <v>57</v>
      </c>
      <c r="F30" s="305" t="s">
        <v>56</v>
      </c>
      <c r="G30" s="42" t="s">
        <v>52</v>
      </c>
      <c r="H30" s="43" t="s">
        <v>57</v>
      </c>
      <c r="I30" s="71" t="s">
        <v>56</v>
      </c>
      <c r="J30" s="42" t="s">
        <v>32</v>
      </c>
      <c r="K30" s="43" t="s">
        <v>57</v>
      </c>
      <c r="L30" s="71" t="s">
        <v>56</v>
      </c>
      <c r="M30" s="42" t="s">
        <v>16</v>
      </c>
    </row>
    <row r="31" spans="1:13" ht="15.75">
      <c r="A31" s="158" t="s">
        <v>2</v>
      </c>
      <c r="B31" s="238">
        <v>0</v>
      </c>
      <c r="C31" s="280" t="s">
        <v>330</v>
      </c>
      <c r="D31" s="25">
        <v>1</v>
      </c>
      <c r="E31" s="303"/>
      <c r="F31" s="48">
        <f>IF(D31=1,25,IF(D31=2,20,IF(D31=3,16,IF(D31=4,14,IF(D31=5,12,IF(D31=6,10,IF(D31=7,9,IF(D31=8,8))))))))+IF(D31=9,7,IF(D31=10,6,IF(D31=11,5,IF(D31=12,4,IF(D31=13,3,IF(D31=14,2,IF(D31=15,1)))))))</f>
        <v>25</v>
      </c>
      <c r="G31" s="62"/>
      <c r="H31" s="46"/>
      <c r="I31" s="48">
        <f>IF(G31=1,25,IF(G31=2,20,IF(G31=3,16,IF(G31=4,14,IF(G31=5,12,IF(G31=6,10,IF(G31=7,9,IF(G31=8,8))))))))+IF(G31=9,7,IF(G31=10,6,IF(G31=11,5,IF(G31=12,4,IF(G31=13,3,IF(G31=14,2,IF(G31=15,1)))))))</f>
        <v>0</v>
      </c>
      <c r="J31" s="62"/>
      <c r="K31" s="46"/>
      <c r="L31" s="27">
        <f>IF(J31=1,25,IF(J31=2,20,IF(J31=3,16,IF(J31=4,14,IF(J31=5,12,IF(J31=6,10,IF(J31=7,9,IF(J31=8,8))))))))+IF(J31=9,7,IF(J31=10,6,IF(J31=11,5,IF(J31=12,4,IF(J31=13,3,IF(J31=14,2,IF(J31=15,1)))))))</f>
        <v>0</v>
      </c>
      <c r="M31" s="28">
        <f>SUM(F31+I31+L31-E31-H31-K31)</f>
        <v>25</v>
      </c>
    </row>
    <row r="32" spans="1:13" ht="15.75">
      <c r="A32" s="130" t="s">
        <v>3</v>
      </c>
      <c r="B32" s="239">
        <v>555</v>
      </c>
      <c r="C32" s="280" t="s">
        <v>334</v>
      </c>
      <c r="D32" s="18">
        <v>2</v>
      </c>
      <c r="E32" s="263"/>
      <c r="F32" s="49">
        <f>IF(D32=1,25,IF(D32=2,20,IF(D32=3,16,IF(D32=4,14,IF(D32=5,12,IF(D32=6,10,IF(D32=7,9,IF(D32=8,8))))))))+IF(D32=9,7,IF(D32=10,6,IF(D32=11,5,IF(D32=12,4,IF(D32=13,3,IF(D32=14,2,IF(D32=15,1)))))))</f>
        <v>20</v>
      </c>
      <c r="G32" s="57"/>
      <c r="H32" s="2"/>
      <c r="I32" s="49">
        <f>IF(G32=1,25,IF(G32=2,20,IF(G32=3,16,IF(G32=4,14,IF(G32=5,12,IF(G32=6,10,IF(G32=7,9,IF(G32=8,8))))))))+IF(G32=9,7,IF(G32=10,6,IF(G32=11,5,IF(G32=12,4,IF(G32=13,3,IF(G32=14,2,IF(G32=15,1)))))))</f>
        <v>0</v>
      </c>
      <c r="J32" s="57"/>
      <c r="K32" s="2"/>
      <c r="L32" s="16">
        <f>IF(J32=1,25,IF(J32=2,20,IF(J32=3,16,IF(J32=4,14,IF(J32=5,12,IF(J32=6,10,IF(J32=7,9,IF(J32=8,8))))))))+IF(J32=9,7,IF(J32=10,6,IF(J32=11,5,IF(J32=12,4,IF(J32=13,3,IF(J32=14,2,IF(J32=15,1)))))))</f>
        <v>0</v>
      </c>
      <c r="M32" s="19">
        <f>SUM(F32+I32+L32-E32-H32-K32)</f>
        <v>20</v>
      </c>
    </row>
    <row r="33" spans="1:13" ht="15.75">
      <c r="A33" s="130" t="s">
        <v>4</v>
      </c>
      <c r="B33" s="240">
        <v>90</v>
      </c>
      <c r="C33" s="307" t="s">
        <v>330</v>
      </c>
      <c r="D33" s="13">
        <v>3</v>
      </c>
      <c r="E33" s="263">
        <v>5</v>
      </c>
      <c r="F33" s="49">
        <f>IF(D33=1,25,IF(D33=2,20,IF(D33=3,16,IF(D33=4,14,IF(D33=5,12,IF(D33=6,10,IF(D33=7,9,IF(D33=8,8))))))))+IF(D33=9,7,IF(D33=10,6,IF(D33=11,5,IF(D33=12,4,IF(D33=13,3,IF(D33=14,2,IF(D33=15,1)))))))</f>
        <v>16</v>
      </c>
      <c r="G33" s="57"/>
      <c r="H33" s="2"/>
      <c r="I33" s="49">
        <f>IF(G33=1,25,IF(G33=2,20,IF(G33=3,16,IF(G33=4,14,IF(G33=5,12,IF(G33=6,10,IF(G33=7,9,IF(G33=8,8))))))))+IF(G33=9,7,IF(G33=10,6,IF(G33=11,5,IF(G33=12,4,IF(G33=13,3,IF(G33=14,2,IF(G33=15,1)))))))</f>
        <v>0</v>
      </c>
      <c r="J33" s="57"/>
      <c r="K33" s="2"/>
      <c r="L33" s="16">
        <f>IF(J33=1,25,IF(J33=2,20,IF(J33=3,16,IF(J33=4,14,IF(J33=5,12,IF(J33=6,10,IF(J33=7,9,IF(J33=8,8))))))))+IF(J33=9,7,IF(J33=10,6,IF(J33=11,5,IF(J33=12,4,IF(J33=13,3,IF(J33=14,2,IF(J33=15,1)))))))</f>
        <v>0</v>
      </c>
      <c r="M33" s="19">
        <f>SUM(F33+I33+L33-E33-H33-K33)</f>
        <v>11</v>
      </c>
    </row>
    <row r="34" spans="1:13" ht="16.5" thickBot="1">
      <c r="A34" s="131" t="s">
        <v>5</v>
      </c>
      <c r="B34" s="241">
        <v>77</v>
      </c>
      <c r="C34" s="281" t="s">
        <v>346</v>
      </c>
      <c r="D34" s="29">
        <v>4</v>
      </c>
      <c r="E34" s="306">
        <v>5</v>
      </c>
      <c r="F34" s="53">
        <f>IF(D34=1,25,IF(D34=2,20,IF(D34=3,16,IF(D34=4,14,IF(D34=5,12,IF(D34=6,10,IF(D34=7,9,IF(D34=8,8))))))))+IF(D34=9,7,IF(D34=10,6,IF(D34=11,5,IF(D34=12,4,IF(D34=13,3,IF(D34=14,2,IF(D34=15,1)))))))</f>
        <v>14</v>
      </c>
      <c r="G34" s="59"/>
      <c r="H34" s="50"/>
      <c r="I34" s="53">
        <f>IF(G34=1,25,IF(G34=2,20,IF(G34=3,16,IF(G34=4,14,IF(G34=5,12,IF(G34=6,10,IF(G34=7,9,IF(G34=8,8))))))))+IF(G34=9,7,IF(G34=10,6,IF(G34=11,5,IF(G34=12,4,IF(G34=13,3,IF(G34=14,2,IF(G34=15,1)))))))</f>
        <v>0</v>
      </c>
      <c r="J34" s="61"/>
      <c r="K34" s="52"/>
      <c r="L34" s="31">
        <f>IF(J34=1,25,IF(J34=2,20,IF(J34=3,16,IF(J34=4,14,IF(J34=5,12,IF(J34=6,10,IF(J34=7,9,IF(J34=8,8))))))))+IF(J34=9,7,IF(J34=10,6,IF(J34=11,5,IF(J34=12,4,IF(J34=13,3,IF(J34=14,2,IF(J34=15,1)))))))</f>
        <v>0</v>
      </c>
      <c r="M34" s="20">
        <f>SUM(F34+I34+L34-E34-H34-K34)</f>
        <v>9</v>
      </c>
    </row>
    <row r="37" ht="13.5" thickBot="1"/>
    <row r="38" spans="1:13" ht="39.75" thickBot="1">
      <c r="A38" s="319" t="s">
        <v>328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1"/>
    </row>
    <row r="39" spans="1:13" ht="48" thickBot="1">
      <c r="A39" s="65" t="s">
        <v>55</v>
      </c>
      <c r="B39" s="37" t="s">
        <v>0</v>
      </c>
      <c r="C39" s="37" t="s">
        <v>1</v>
      </c>
      <c r="D39" s="42" t="s">
        <v>31</v>
      </c>
      <c r="E39" s="163" t="s">
        <v>57</v>
      </c>
      <c r="F39" s="305" t="s">
        <v>56</v>
      </c>
      <c r="G39" s="42" t="s">
        <v>52</v>
      </c>
      <c r="H39" s="43" t="s">
        <v>57</v>
      </c>
      <c r="I39" s="71" t="s">
        <v>56</v>
      </c>
      <c r="J39" s="42" t="s">
        <v>32</v>
      </c>
      <c r="K39" s="43" t="s">
        <v>57</v>
      </c>
      <c r="L39" s="71" t="s">
        <v>56</v>
      </c>
      <c r="M39" s="42" t="s">
        <v>16</v>
      </c>
    </row>
    <row r="40" spans="1:13" ht="15.75">
      <c r="A40" s="206" t="s">
        <v>2</v>
      </c>
      <c r="B40" s="95">
        <v>33</v>
      </c>
      <c r="C40" s="93" t="s">
        <v>335</v>
      </c>
      <c r="D40" s="25">
        <v>1</v>
      </c>
      <c r="E40" s="303"/>
      <c r="F40" s="48">
        <f>IF(D40=1,25,IF(D40=2,20,IF(D40=3,16,IF(D40=4,14,IF(D40=5,12,IF(D40=6,10,IF(D40=7,9,IF(D40=8,8))))))))+IF(D40=9,7,IF(D40=10,6,IF(D40=11,5,IF(D40=12,4,IF(D40=13,3,IF(D40=14,2,IF(D40=15,1)))))))</f>
        <v>25</v>
      </c>
      <c r="G40" s="62"/>
      <c r="H40" s="46"/>
      <c r="I40" s="48">
        <f>IF(G40=1,25,IF(G40=2,20,IF(G40=3,16,IF(G40=4,14,IF(G40=5,12,IF(G40=6,10,IF(G40=7,9,IF(G40=8,8))))))))+IF(G40=9,7,IF(G40=10,6,IF(G40=11,5,IF(G40=12,4,IF(G40=13,3,IF(G40=14,2,IF(G40=15,1)))))))</f>
        <v>0</v>
      </c>
      <c r="J40" s="62"/>
      <c r="K40" s="46"/>
      <c r="L40" s="27">
        <f>IF(J40=1,25,IF(J40=2,20,IF(J40=3,16,IF(J40=4,14,IF(J40=5,12,IF(J40=6,10,IF(J40=7,9,IF(J40=8,8))))))))+IF(J40=9,7,IF(J40=10,6,IF(J40=11,5,IF(J40=12,4,IF(J40=13,3,IF(J40=14,2,IF(J40=15,1)))))))</f>
        <v>0</v>
      </c>
      <c r="M40" s="28">
        <f>SUM(F40+I40+L40-E40-H40-K40)</f>
        <v>25</v>
      </c>
    </row>
    <row r="41" spans="1:13" ht="15.75">
      <c r="A41" s="207" t="s">
        <v>3</v>
      </c>
      <c r="B41" s="95">
        <v>66</v>
      </c>
      <c r="C41" s="93" t="s">
        <v>332</v>
      </c>
      <c r="D41" s="18">
        <v>2</v>
      </c>
      <c r="E41" s="263"/>
      <c r="F41" s="49">
        <f>IF(D41=1,25,IF(D41=2,20,IF(D41=3,16,IF(D41=4,14,IF(D41=5,12,IF(D41=6,10,IF(D41=7,9,IF(D41=8,8))))))))+IF(D41=9,7,IF(D41=10,6,IF(D41=11,5,IF(D41=12,4,IF(D41=13,3,IF(D41=14,2,IF(D41=15,1)))))))</f>
        <v>20</v>
      </c>
      <c r="G41" s="57"/>
      <c r="H41" s="2"/>
      <c r="I41" s="49">
        <f>IF(G41=1,25,IF(G41=2,20,IF(G41=3,16,IF(G41=4,14,IF(G41=5,12,IF(G41=6,10,IF(G41=7,9,IF(G41=8,8))))))))+IF(G41=9,7,IF(G41=10,6,IF(G41=11,5,IF(G41=12,4,IF(G41=13,3,IF(G41=14,2,IF(G41=15,1)))))))</f>
        <v>0</v>
      </c>
      <c r="J41" s="57"/>
      <c r="K41" s="2"/>
      <c r="L41" s="16">
        <f>IF(J41=1,25,IF(J41=2,20,IF(J41=3,16,IF(J41=4,14,IF(J41=5,12,IF(J41=6,10,IF(J41=7,9,IF(J41=8,8))))))))+IF(J41=9,7,IF(J41=10,6,IF(J41=11,5,IF(J41=12,4,IF(J41=13,3,IF(J41=14,2,IF(J41=15,1)))))))</f>
        <v>0</v>
      </c>
      <c r="M41" s="19">
        <f>SUM(F41+I41+L41-E41-H41-K41)</f>
        <v>20</v>
      </c>
    </row>
    <row r="42" spans="1:13" ht="16.5" thickBot="1">
      <c r="A42" s="208" t="s">
        <v>4</v>
      </c>
      <c r="B42" s="96">
        <v>3</v>
      </c>
      <c r="C42" s="114" t="s">
        <v>340</v>
      </c>
      <c r="D42" s="32">
        <v>3</v>
      </c>
      <c r="E42" s="298">
        <v>5</v>
      </c>
      <c r="F42" s="53">
        <f>IF(D42=1,25,IF(D42=2,20,IF(D42=3,16,IF(D42=4,14,IF(D42=5,12,IF(D42=6,10,IF(D42=7,9,IF(D42=8,8))))))))+IF(D42=9,7,IF(D42=10,6,IF(D42=11,5,IF(D42=12,4,IF(D42=13,3,IF(D42=14,2,IF(D42=15,1)))))))</f>
        <v>16</v>
      </c>
      <c r="G42" s="61"/>
      <c r="H42" s="52"/>
      <c r="I42" s="53">
        <f>IF(G42=1,25,IF(G42=2,20,IF(G42=3,16,IF(G42=4,14,IF(G42=5,12,IF(G42=6,10,IF(G42=7,9,IF(G42=8,8))))))))+IF(G42=9,7,IF(G42=10,6,IF(G42=11,5,IF(G42=12,4,IF(G42=13,3,IF(G42=14,2,IF(G42=15,1)))))))</f>
        <v>0</v>
      </c>
      <c r="J42" s="61"/>
      <c r="K42" s="52"/>
      <c r="L42" s="31">
        <f>IF(J42=1,25,IF(J42=2,20,IF(J42=3,16,IF(J42=4,14,IF(J42=5,12,IF(J42=6,10,IF(J42=7,9,IF(J42=8,8))))))))+IF(J42=9,7,IF(J42=10,6,IF(J42=11,5,IF(J42=12,4,IF(J42=13,3,IF(J42=14,2,IF(J42=15,1)))))))</f>
        <v>0</v>
      </c>
      <c r="M42" s="20">
        <f>SUM(F42+I42+L42-E42-H42-K42)</f>
        <v>11</v>
      </c>
    </row>
  </sheetData>
  <sheetProtection/>
  <mergeCells count="4">
    <mergeCell ref="A1:M1"/>
    <mergeCell ref="A21:M21"/>
    <mergeCell ref="A29:M29"/>
    <mergeCell ref="A38:M38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3">
      <selection activeCell="V11" sqref="V11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31.140625" style="0" bestFit="1" customWidth="1"/>
    <col min="4" max="4" width="13.140625" style="0" bestFit="1" customWidth="1"/>
    <col min="5" max="5" width="10.7109375" style="108" hidden="1" customWidth="1"/>
    <col min="6" max="6" width="7.710937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4.574218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customHeight="1" thickBot="1">
      <c r="A1" s="319" t="s">
        <v>311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73" customFormat="1" ht="49.5" customHeight="1" thickBot="1">
      <c r="A2" s="40" t="s">
        <v>55</v>
      </c>
      <c r="B2" s="40" t="s">
        <v>0</v>
      </c>
      <c r="C2" s="211" t="s">
        <v>1</v>
      </c>
      <c r="D2" s="42" t="s">
        <v>31</v>
      </c>
      <c r="E2" s="304" t="s">
        <v>57</v>
      </c>
      <c r="F2" s="233" t="s">
        <v>56</v>
      </c>
      <c r="G2" s="37" t="s">
        <v>52</v>
      </c>
      <c r="H2" s="38" t="s">
        <v>57</v>
      </c>
      <c r="I2" s="39" t="s">
        <v>56</v>
      </c>
      <c r="J2" s="37" t="s">
        <v>32</v>
      </c>
      <c r="K2" s="38" t="s">
        <v>57</v>
      </c>
      <c r="L2" s="39" t="s">
        <v>56</v>
      </c>
      <c r="M2" s="40" t="s">
        <v>16</v>
      </c>
    </row>
    <row r="3" spans="1:13" ht="15.75">
      <c r="A3" s="206" t="s">
        <v>2</v>
      </c>
      <c r="B3" s="301">
        <v>157</v>
      </c>
      <c r="C3" s="302" t="s">
        <v>312</v>
      </c>
      <c r="D3" s="25">
        <v>1</v>
      </c>
      <c r="E3" s="303"/>
      <c r="F3" s="28">
        <f aca="true" t="shared" si="0" ref="F3:F20">IF(D3=1,25,IF(D3=2,20,IF(D3=3,16,IF(D3=4,14,IF(D3=5,12,IF(D3=6,10,IF(D3=7,9,IF(D3=8,8))))))))+IF(D3=9,7,IF(D3=10,6,IF(D3=11,5,IF(D3=12,4,IF(D3=13,3,IF(D3=14,2,IF(D3=15,1)))))))</f>
        <v>25</v>
      </c>
      <c r="G3" s="226"/>
      <c r="H3" s="26"/>
      <c r="I3" s="27">
        <f aca="true" t="shared" si="1" ref="I3:I20">IF(G3=1,25,IF(G3=2,20,IF(G3=3,16,IF(G3=4,14,IF(G3=5,12,IF(G3=6,10,IF(G3=7,9,IF(G3=8,8))))))))+IF(G3=9,7,IF(G3=10,6,IF(G3=11,5,IF(G3=12,4,IF(G3=13,3,IF(G3=14,2,IF(G3=15,1)))))))</f>
        <v>0</v>
      </c>
      <c r="J3" s="25"/>
      <c r="K3" s="26"/>
      <c r="L3" s="27">
        <f aca="true" t="shared" si="2" ref="L3:L20">IF(J3=1,25,IF(J3=2,20,IF(J3=3,16,IF(J3=4,14,IF(J3=5,12,IF(J3=6,10,IF(J3=7,9,IF(J3=8,8))))))))+IF(J3=9,7,IF(J3=10,6,IF(J3=11,5,IF(J3=12,4,IF(J3=13,3,IF(J3=14,2,IF(J3=15,1)))))))</f>
        <v>0</v>
      </c>
      <c r="M3" s="28">
        <f aca="true" t="shared" si="3" ref="M3:M20">SUM(F3+I3+L3-E3-H3-K3)</f>
        <v>25</v>
      </c>
    </row>
    <row r="4" spans="1:13" ht="15.75">
      <c r="A4" s="207" t="s">
        <v>3</v>
      </c>
      <c r="B4" s="294">
        <v>55</v>
      </c>
      <c r="C4" s="285" t="s">
        <v>354</v>
      </c>
      <c r="D4" s="13">
        <v>2</v>
      </c>
      <c r="E4" s="262"/>
      <c r="F4" s="19">
        <f t="shared" si="0"/>
        <v>20</v>
      </c>
      <c r="G4" s="9"/>
      <c r="H4" s="2"/>
      <c r="I4" s="3">
        <f t="shared" si="1"/>
        <v>0</v>
      </c>
      <c r="J4" s="2"/>
      <c r="K4" s="2"/>
      <c r="L4" s="16">
        <f t="shared" si="2"/>
        <v>0</v>
      </c>
      <c r="M4" s="19">
        <f t="shared" si="3"/>
        <v>20</v>
      </c>
    </row>
    <row r="5" spans="1:13" ht="15.75">
      <c r="A5" s="207" t="s">
        <v>4</v>
      </c>
      <c r="B5" s="294">
        <v>55</v>
      </c>
      <c r="C5" s="285" t="s">
        <v>313</v>
      </c>
      <c r="D5" s="13">
        <v>3</v>
      </c>
      <c r="E5" s="262"/>
      <c r="F5" s="19">
        <f t="shared" si="0"/>
        <v>16</v>
      </c>
      <c r="G5" s="9"/>
      <c r="H5" s="2"/>
      <c r="I5" s="3">
        <f t="shared" si="1"/>
        <v>0</v>
      </c>
      <c r="J5" s="2"/>
      <c r="K5" s="2"/>
      <c r="L5" s="16">
        <f t="shared" si="2"/>
        <v>0</v>
      </c>
      <c r="M5" s="19">
        <f t="shared" si="3"/>
        <v>16</v>
      </c>
    </row>
    <row r="6" spans="1:13" ht="15.75">
      <c r="A6" s="207" t="s">
        <v>5</v>
      </c>
      <c r="B6" s="294">
        <v>297</v>
      </c>
      <c r="C6" s="285" t="s">
        <v>314</v>
      </c>
      <c r="D6" s="13">
        <v>4</v>
      </c>
      <c r="E6" s="262"/>
      <c r="F6" s="19">
        <f t="shared" si="0"/>
        <v>14</v>
      </c>
      <c r="G6" s="17"/>
      <c r="H6" s="5"/>
      <c r="I6" s="3">
        <f t="shared" si="1"/>
        <v>0</v>
      </c>
      <c r="J6" s="2"/>
      <c r="K6" s="2"/>
      <c r="L6" s="16">
        <f t="shared" si="2"/>
        <v>0</v>
      </c>
      <c r="M6" s="19">
        <f t="shared" si="3"/>
        <v>14</v>
      </c>
    </row>
    <row r="7" spans="1:13" ht="15.75">
      <c r="A7" s="207" t="s">
        <v>6</v>
      </c>
      <c r="B7" s="294">
        <v>187</v>
      </c>
      <c r="C7" s="285" t="s">
        <v>315</v>
      </c>
      <c r="D7" s="13">
        <v>5</v>
      </c>
      <c r="E7" s="263"/>
      <c r="F7" s="19">
        <f t="shared" si="0"/>
        <v>12</v>
      </c>
      <c r="G7" s="195"/>
      <c r="H7" s="5"/>
      <c r="I7" s="3">
        <f t="shared" si="1"/>
        <v>0</v>
      </c>
      <c r="J7" s="89"/>
      <c r="K7" s="2"/>
      <c r="L7" s="16">
        <f t="shared" si="2"/>
        <v>0</v>
      </c>
      <c r="M7" s="19">
        <f t="shared" si="3"/>
        <v>12</v>
      </c>
    </row>
    <row r="8" spans="1:13" ht="15.75">
      <c r="A8" s="207" t="s">
        <v>7</v>
      </c>
      <c r="B8" s="294">
        <v>28</v>
      </c>
      <c r="C8" s="285" t="s">
        <v>316</v>
      </c>
      <c r="D8" s="13">
        <v>6</v>
      </c>
      <c r="E8" s="262"/>
      <c r="F8" s="19">
        <f t="shared" si="0"/>
        <v>10</v>
      </c>
      <c r="G8" s="9"/>
      <c r="H8" s="2"/>
      <c r="I8" s="3">
        <f t="shared" si="1"/>
        <v>0</v>
      </c>
      <c r="J8" s="2"/>
      <c r="K8" s="2"/>
      <c r="L8" s="16">
        <f t="shared" si="2"/>
        <v>0</v>
      </c>
      <c r="M8" s="19">
        <f t="shared" si="3"/>
        <v>10</v>
      </c>
    </row>
    <row r="9" spans="1:13" ht="15.75">
      <c r="A9" s="207" t="s">
        <v>8</v>
      </c>
      <c r="B9" s="294">
        <v>4</v>
      </c>
      <c r="C9" s="285" t="s">
        <v>317</v>
      </c>
      <c r="D9" s="13">
        <v>7</v>
      </c>
      <c r="E9" s="262"/>
      <c r="F9" s="19">
        <f t="shared" si="0"/>
        <v>9</v>
      </c>
      <c r="G9" s="9"/>
      <c r="H9" s="2"/>
      <c r="I9" s="3">
        <f t="shared" si="1"/>
        <v>0</v>
      </c>
      <c r="J9" s="2"/>
      <c r="K9" s="2"/>
      <c r="L9" s="16">
        <f t="shared" si="2"/>
        <v>0</v>
      </c>
      <c r="M9" s="19">
        <f t="shared" si="3"/>
        <v>9</v>
      </c>
    </row>
    <row r="10" spans="1:13" ht="15.75">
      <c r="A10" s="207" t="s">
        <v>9</v>
      </c>
      <c r="B10" s="294">
        <v>22</v>
      </c>
      <c r="C10" s="285" t="s">
        <v>318</v>
      </c>
      <c r="D10" s="13">
        <v>8</v>
      </c>
      <c r="E10" s="263">
        <v>5</v>
      </c>
      <c r="F10" s="19">
        <f t="shared" si="0"/>
        <v>8</v>
      </c>
      <c r="G10" s="17"/>
      <c r="H10" s="5"/>
      <c r="I10" s="3">
        <f t="shared" si="1"/>
        <v>0</v>
      </c>
      <c r="J10" s="2"/>
      <c r="K10" s="2"/>
      <c r="L10" s="16">
        <f t="shared" si="2"/>
        <v>0</v>
      </c>
      <c r="M10" s="19">
        <f t="shared" si="3"/>
        <v>3</v>
      </c>
    </row>
    <row r="11" spans="1:13" ht="15.75">
      <c r="A11" s="207" t="s">
        <v>10</v>
      </c>
      <c r="B11" s="294">
        <v>81</v>
      </c>
      <c r="C11" s="285" t="s">
        <v>249</v>
      </c>
      <c r="D11" s="13">
        <v>9</v>
      </c>
      <c r="E11" s="263">
        <v>5</v>
      </c>
      <c r="F11" s="19">
        <f t="shared" si="0"/>
        <v>7</v>
      </c>
      <c r="G11" s="17"/>
      <c r="H11" s="5"/>
      <c r="I11" s="3">
        <f t="shared" si="1"/>
        <v>0</v>
      </c>
      <c r="J11" s="2"/>
      <c r="K11" s="2"/>
      <c r="L11" s="16">
        <f t="shared" si="2"/>
        <v>0</v>
      </c>
      <c r="M11" s="19">
        <f t="shared" si="3"/>
        <v>2</v>
      </c>
    </row>
    <row r="12" spans="1:13" ht="15.75">
      <c r="A12" s="207" t="s">
        <v>11</v>
      </c>
      <c r="B12" s="294">
        <v>23</v>
      </c>
      <c r="C12" s="285" t="s">
        <v>320</v>
      </c>
      <c r="D12" s="13">
        <v>10</v>
      </c>
      <c r="E12" s="263">
        <v>5</v>
      </c>
      <c r="F12" s="19">
        <f t="shared" si="0"/>
        <v>6</v>
      </c>
      <c r="G12" s="17"/>
      <c r="H12" s="5"/>
      <c r="I12" s="3">
        <f t="shared" si="1"/>
        <v>0</v>
      </c>
      <c r="J12" s="2"/>
      <c r="K12" s="2"/>
      <c r="L12" s="16">
        <f t="shared" si="2"/>
        <v>0</v>
      </c>
      <c r="M12" s="19">
        <f t="shared" si="3"/>
        <v>1</v>
      </c>
    </row>
    <row r="13" spans="1:13" ht="15.75">
      <c r="A13" s="207" t="s">
        <v>12</v>
      </c>
      <c r="B13" s="294">
        <v>29</v>
      </c>
      <c r="C13" s="285" t="s">
        <v>321</v>
      </c>
      <c r="D13" s="13">
        <v>11</v>
      </c>
      <c r="E13" s="262">
        <v>5</v>
      </c>
      <c r="F13" s="19">
        <f t="shared" si="0"/>
        <v>5</v>
      </c>
      <c r="G13" s="9"/>
      <c r="H13" s="2"/>
      <c r="I13" s="3">
        <f t="shared" si="1"/>
        <v>0</v>
      </c>
      <c r="J13" s="2"/>
      <c r="K13" s="2"/>
      <c r="L13" s="16">
        <f t="shared" si="2"/>
        <v>0</v>
      </c>
      <c r="M13" s="19">
        <f t="shared" si="3"/>
        <v>0</v>
      </c>
    </row>
    <row r="14" spans="1:13" ht="15.75">
      <c r="A14" s="207" t="s">
        <v>13</v>
      </c>
      <c r="B14" s="295">
        <v>18</v>
      </c>
      <c r="C14" s="296" t="s">
        <v>322</v>
      </c>
      <c r="D14" s="13">
        <v>12</v>
      </c>
      <c r="E14" s="263">
        <v>4</v>
      </c>
      <c r="F14" s="19">
        <f t="shared" si="0"/>
        <v>4</v>
      </c>
      <c r="G14" s="195"/>
      <c r="H14" s="5"/>
      <c r="I14" s="3">
        <f t="shared" si="1"/>
        <v>0</v>
      </c>
      <c r="J14" s="89"/>
      <c r="K14" s="2"/>
      <c r="L14" s="16">
        <f t="shared" si="2"/>
        <v>0</v>
      </c>
      <c r="M14" s="19">
        <f t="shared" si="3"/>
        <v>0</v>
      </c>
    </row>
    <row r="15" spans="1:13" ht="15.75">
      <c r="A15" s="207" t="s">
        <v>14</v>
      </c>
      <c r="B15" s="295">
        <v>127</v>
      </c>
      <c r="C15" s="296" t="s">
        <v>319</v>
      </c>
      <c r="D15" s="13">
        <v>13</v>
      </c>
      <c r="E15" s="263">
        <v>3</v>
      </c>
      <c r="F15" s="19">
        <f t="shared" si="0"/>
        <v>3</v>
      </c>
      <c r="G15" s="195"/>
      <c r="H15" s="5"/>
      <c r="I15" s="3">
        <f t="shared" si="1"/>
        <v>0</v>
      </c>
      <c r="J15" s="89"/>
      <c r="K15" s="2"/>
      <c r="L15" s="16">
        <f t="shared" si="2"/>
        <v>0</v>
      </c>
      <c r="M15" s="19">
        <f t="shared" si="3"/>
        <v>0</v>
      </c>
    </row>
    <row r="16" spans="1:13" ht="15.75">
      <c r="A16" s="207" t="s">
        <v>15</v>
      </c>
      <c r="B16" s="295">
        <v>30</v>
      </c>
      <c r="C16" s="296" t="s">
        <v>323</v>
      </c>
      <c r="D16" s="13">
        <v>13</v>
      </c>
      <c r="E16" s="263">
        <v>3</v>
      </c>
      <c r="F16" s="19">
        <f t="shared" si="0"/>
        <v>3</v>
      </c>
      <c r="G16" s="195"/>
      <c r="H16" s="5"/>
      <c r="I16" s="3">
        <f t="shared" si="1"/>
        <v>0</v>
      </c>
      <c r="J16" s="89"/>
      <c r="K16" s="2"/>
      <c r="L16" s="16">
        <f t="shared" si="2"/>
        <v>0</v>
      </c>
      <c r="M16" s="19">
        <f t="shared" si="3"/>
        <v>0</v>
      </c>
    </row>
    <row r="17" spans="1:13" ht="15.75">
      <c r="A17" s="207" t="s">
        <v>17</v>
      </c>
      <c r="B17" s="295">
        <v>118</v>
      </c>
      <c r="C17" s="296" t="s">
        <v>324</v>
      </c>
      <c r="D17" s="13">
        <v>14</v>
      </c>
      <c r="E17" s="263">
        <v>2</v>
      </c>
      <c r="F17" s="19">
        <f t="shared" si="0"/>
        <v>2</v>
      </c>
      <c r="G17" s="195"/>
      <c r="H17" s="5"/>
      <c r="I17" s="3">
        <f t="shared" si="1"/>
        <v>0</v>
      </c>
      <c r="J17" s="89"/>
      <c r="K17" s="2"/>
      <c r="L17" s="16">
        <f t="shared" si="2"/>
        <v>0</v>
      </c>
      <c r="M17" s="19">
        <f t="shared" si="3"/>
        <v>0</v>
      </c>
    </row>
    <row r="18" spans="1:13" ht="15.75">
      <c r="A18" s="207" t="s">
        <v>18</v>
      </c>
      <c r="B18" s="295">
        <v>257</v>
      </c>
      <c r="C18" s="296" t="s">
        <v>325</v>
      </c>
      <c r="D18" s="13">
        <v>15</v>
      </c>
      <c r="E18" s="263">
        <v>1</v>
      </c>
      <c r="F18" s="19">
        <f t="shared" si="0"/>
        <v>1</v>
      </c>
      <c r="G18" s="299"/>
      <c r="H18" s="300"/>
      <c r="I18" s="252">
        <f t="shared" si="1"/>
        <v>0</v>
      </c>
      <c r="J18" s="76"/>
      <c r="K18" s="76"/>
      <c r="L18" s="258">
        <f t="shared" si="2"/>
        <v>0</v>
      </c>
      <c r="M18" s="259">
        <f t="shared" si="3"/>
        <v>0</v>
      </c>
    </row>
    <row r="19" spans="1:13" ht="15.75">
      <c r="A19" s="207" t="s">
        <v>19</v>
      </c>
      <c r="B19" s="295">
        <v>97</v>
      </c>
      <c r="C19" s="296" t="s">
        <v>326</v>
      </c>
      <c r="D19" s="13">
        <v>16</v>
      </c>
      <c r="E19" s="263">
        <v>0</v>
      </c>
      <c r="F19" s="19">
        <f t="shared" si="0"/>
        <v>0</v>
      </c>
      <c r="G19" s="17"/>
      <c r="H19" s="5"/>
      <c r="I19" s="3">
        <f t="shared" si="1"/>
        <v>0</v>
      </c>
      <c r="J19" s="2"/>
      <c r="K19" s="2"/>
      <c r="L19" s="3">
        <f t="shared" si="2"/>
        <v>0</v>
      </c>
      <c r="M19" s="49">
        <f t="shared" si="3"/>
        <v>0</v>
      </c>
    </row>
    <row r="20" spans="1:13" ht="16.5" thickBot="1">
      <c r="A20" s="208" t="s">
        <v>20</v>
      </c>
      <c r="B20" s="297">
        <v>92</v>
      </c>
      <c r="C20" s="139" t="s">
        <v>327</v>
      </c>
      <c r="D20" s="32">
        <v>17</v>
      </c>
      <c r="E20" s="298">
        <v>0</v>
      </c>
      <c r="F20" s="20">
        <f t="shared" si="0"/>
        <v>0</v>
      </c>
      <c r="G20" s="30"/>
      <c r="H20" s="50"/>
      <c r="I20" s="51">
        <f t="shared" si="1"/>
        <v>0</v>
      </c>
      <c r="J20" s="52"/>
      <c r="K20" s="52"/>
      <c r="L20" s="51">
        <f t="shared" si="2"/>
        <v>0</v>
      </c>
      <c r="M20" s="53">
        <f t="shared" si="3"/>
        <v>0</v>
      </c>
    </row>
  </sheetData>
  <sheetProtection/>
  <mergeCells count="1">
    <mergeCell ref="A1:M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S2" sqref="S2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31.140625" style="0" bestFit="1" customWidth="1"/>
    <col min="4" max="4" width="13.140625" style="0" bestFit="1" customWidth="1"/>
    <col min="5" max="5" width="10.7109375" style="108" hidden="1" customWidth="1"/>
    <col min="6" max="6" width="7.710937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4.574218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customHeight="1" thickBot="1">
      <c r="A1" s="319" t="s">
        <v>310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73" customFormat="1" ht="49.5" customHeight="1" thickBot="1">
      <c r="A2" s="40" t="s">
        <v>55</v>
      </c>
      <c r="B2" s="40" t="s">
        <v>0</v>
      </c>
      <c r="C2" s="211" t="s">
        <v>1</v>
      </c>
      <c r="D2" s="42" t="s">
        <v>31</v>
      </c>
      <c r="E2" s="38" t="s">
        <v>57</v>
      </c>
      <c r="F2" s="39" t="s">
        <v>56</v>
      </c>
      <c r="G2" s="37" t="s">
        <v>52</v>
      </c>
      <c r="H2" s="38" t="s">
        <v>57</v>
      </c>
      <c r="I2" s="39" t="s">
        <v>56</v>
      </c>
      <c r="J2" s="37" t="s">
        <v>32</v>
      </c>
      <c r="K2" s="38" t="s">
        <v>57</v>
      </c>
      <c r="L2" s="39" t="s">
        <v>56</v>
      </c>
      <c r="M2" s="40" t="s">
        <v>16</v>
      </c>
    </row>
    <row r="3" spans="1:13" ht="15.75">
      <c r="A3" s="206" t="s">
        <v>2</v>
      </c>
      <c r="B3" s="287">
        <v>62</v>
      </c>
      <c r="C3" s="283" t="s">
        <v>295</v>
      </c>
      <c r="D3" s="25">
        <v>1</v>
      </c>
      <c r="E3" s="276"/>
      <c r="F3" s="28">
        <f aca="true" t="shared" si="0" ref="F3:F18">IF(D3=1,25,IF(D3=2,20,IF(D3=3,16,IF(D3=4,14,IF(D3=5,12,IF(D3=6,10,IF(D3=7,9,IF(D3=8,8))))))))+IF(D3=9,7,IF(D3=10,6,IF(D3=11,5,IF(D3=12,4,IF(D3=13,3,IF(D3=14,2,IF(D3=15,1)))))))</f>
        <v>25</v>
      </c>
      <c r="G3" s="209"/>
      <c r="H3" s="22"/>
      <c r="I3" s="23">
        <f aca="true" t="shared" si="1" ref="I3:I18">IF(G3=1,25,IF(G3=2,20,IF(G3=3,16,IF(G3=4,14,IF(G3=5,12,IF(G3=6,10,IF(G3=7,9,IF(G3=8,8))))))))+IF(G3=9,7,IF(G3=10,6,IF(G3=11,5,IF(G3=12,4,IF(G3=13,3,IF(G3=14,2,IF(G3=15,1)))))))</f>
        <v>0</v>
      </c>
      <c r="J3" s="21"/>
      <c r="K3" s="22"/>
      <c r="L3" s="23">
        <f aca="true" t="shared" si="2" ref="L3:L18">IF(J3=1,25,IF(J3=2,20,IF(J3=3,16,IF(J3=4,14,IF(J3=5,12,IF(J3=6,10,IF(J3=7,9,IF(J3=8,8))))))))+IF(J3=9,7,IF(J3=10,6,IF(J3=11,5,IF(J3=12,4,IF(J3=13,3,IF(J3=14,2,IF(J3=15,1)))))))</f>
        <v>0</v>
      </c>
      <c r="M3" s="28">
        <f aca="true" t="shared" si="3" ref="M3:M18">SUM(F3+I3+L3-E3-H3-K3)</f>
        <v>25</v>
      </c>
    </row>
    <row r="4" spans="1:13" ht="15.75">
      <c r="A4" s="207" t="s">
        <v>3</v>
      </c>
      <c r="B4" s="288">
        <v>61</v>
      </c>
      <c r="C4" s="126" t="s">
        <v>296</v>
      </c>
      <c r="D4" s="13">
        <v>2</v>
      </c>
      <c r="E4" s="277"/>
      <c r="F4" s="19">
        <f t="shared" si="0"/>
        <v>20</v>
      </c>
      <c r="G4" s="9"/>
      <c r="H4" s="2"/>
      <c r="I4" s="3">
        <f t="shared" si="1"/>
        <v>0</v>
      </c>
      <c r="J4" s="2"/>
      <c r="K4" s="2"/>
      <c r="L4" s="16">
        <f t="shared" si="2"/>
        <v>0</v>
      </c>
      <c r="M4" s="19">
        <f t="shared" si="3"/>
        <v>20</v>
      </c>
    </row>
    <row r="5" spans="1:13" ht="15.75">
      <c r="A5" s="207" t="s">
        <v>4</v>
      </c>
      <c r="B5" s="288">
        <v>33</v>
      </c>
      <c r="C5" s="126" t="s">
        <v>297</v>
      </c>
      <c r="D5" s="13">
        <v>3</v>
      </c>
      <c r="E5" s="277"/>
      <c r="F5" s="19">
        <f t="shared" si="0"/>
        <v>16</v>
      </c>
      <c r="G5" s="9"/>
      <c r="H5" s="2"/>
      <c r="I5" s="3">
        <f t="shared" si="1"/>
        <v>0</v>
      </c>
      <c r="J5" s="2"/>
      <c r="K5" s="2"/>
      <c r="L5" s="16">
        <f t="shared" si="2"/>
        <v>0</v>
      </c>
      <c r="M5" s="19">
        <f t="shared" si="3"/>
        <v>16</v>
      </c>
    </row>
    <row r="6" spans="1:13" ht="15.75">
      <c r="A6" s="207" t="s">
        <v>5</v>
      </c>
      <c r="B6" s="288">
        <v>101</v>
      </c>
      <c r="C6" s="289" t="s">
        <v>298</v>
      </c>
      <c r="D6" s="13">
        <v>4</v>
      </c>
      <c r="E6" s="277"/>
      <c r="F6" s="19">
        <f t="shared" si="0"/>
        <v>14</v>
      </c>
      <c r="G6" s="17"/>
      <c r="H6" s="5"/>
      <c r="I6" s="3">
        <f t="shared" si="1"/>
        <v>0</v>
      </c>
      <c r="J6" s="2"/>
      <c r="K6" s="2"/>
      <c r="L6" s="16">
        <f t="shared" si="2"/>
        <v>0</v>
      </c>
      <c r="M6" s="19">
        <f t="shared" si="3"/>
        <v>14</v>
      </c>
    </row>
    <row r="7" spans="1:13" ht="15.75">
      <c r="A7" s="207" t="s">
        <v>6</v>
      </c>
      <c r="B7" s="288">
        <v>37</v>
      </c>
      <c r="C7" s="126" t="s">
        <v>299</v>
      </c>
      <c r="D7" s="13">
        <v>5</v>
      </c>
      <c r="E7" s="278"/>
      <c r="F7" s="19">
        <f t="shared" si="0"/>
        <v>12</v>
      </c>
      <c r="G7" s="195"/>
      <c r="H7" s="5"/>
      <c r="I7" s="3">
        <f t="shared" si="1"/>
        <v>0</v>
      </c>
      <c r="J7" s="89"/>
      <c r="K7" s="2"/>
      <c r="L7" s="16">
        <f t="shared" si="2"/>
        <v>0</v>
      </c>
      <c r="M7" s="19">
        <f t="shared" si="3"/>
        <v>12</v>
      </c>
    </row>
    <row r="8" spans="1:13" ht="15.75">
      <c r="A8" s="207" t="s">
        <v>7</v>
      </c>
      <c r="B8" s="288">
        <v>19</v>
      </c>
      <c r="C8" s="126" t="s">
        <v>300</v>
      </c>
      <c r="D8" s="13">
        <v>6</v>
      </c>
      <c r="E8" s="277"/>
      <c r="F8" s="19">
        <f t="shared" si="0"/>
        <v>10</v>
      </c>
      <c r="G8" s="9"/>
      <c r="H8" s="2"/>
      <c r="I8" s="3">
        <f t="shared" si="1"/>
        <v>0</v>
      </c>
      <c r="J8" s="2"/>
      <c r="K8" s="2"/>
      <c r="L8" s="16">
        <f t="shared" si="2"/>
        <v>0</v>
      </c>
      <c r="M8" s="19">
        <f t="shared" si="3"/>
        <v>10</v>
      </c>
    </row>
    <row r="9" spans="1:13" ht="15.75">
      <c r="A9" s="207" t="s">
        <v>8</v>
      </c>
      <c r="B9" s="288">
        <v>126</v>
      </c>
      <c r="C9" s="126" t="s">
        <v>301</v>
      </c>
      <c r="D9" s="13">
        <v>7</v>
      </c>
      <c r="E9" s="277"/>
      <c r="F9" s="19">
        <f t="shared" si="0"/>
        <v>9</v>
      </c>
      <c r="G9" s="9"/>
      <c r="H9" s="2"/>
      <c r="I9" s="3">
        <f t="shared" si="1"/>
        <v>0</v>
      </c>
      <c r="J9" s="2"/>
      <c r="K9" s="2"/>
      <c r="L9" s="16">
        <f t="shared" si="2"/>
        <v>0</v>
      </c>
      <c r="M9" s="19">
        <f t="shared" si="3"/>
        <v>9</v>
      </c>
    </row>
    <row r="10" spans="1:13" ht="15.75">
      <c r="A10" s="207" t="s">
        <v>9</v>
      </c>
      <c r="B10" s="288">
        <v>557</v>
      </c>
      <c r="C10" s="126" t="s">
        <v>302</v>
      </c>
      <c r="D10" s="13">
        <v>8</v>
      </c>
      <c r="E10" s="278">
        <v>5</v>
      </c>
      <c r="F10" s="19">
        <f t="shared" si="0"/>
        <v>8</v>
      </c>
      <c r="G10" s="17"/>
      <c r="H10" s="5"/>
      <c r="I10" s="3">
        <f t="shared" si="1"/>
        <v>0</v>
      </c>
      <c r="J10" s="2"/>
      <c r="K10" s="2"/>
      <c r="L10" s="16">
        <f t="shared" si="2"/>
        <v>0</v>
      </c>
      <c r="M10" s="19">
        <f t="shared" si="3"/>
        <v>3</v>
      </c>
    </row>
    <row r="11" spans="1:13" ht="15.75">
      <c r="A11" s="207" t="s">
        <v>10</v>
      </c>
      <c r="B11" s="288">
        <v>119</v>
      </c>
      <c r="C11" s="289" t="s">
        <v>306</v>
      </c>
      <c r="D11" s="13">
        <v>13</v>
      </c>
      <c r="E11" s="278"/>
      <c r="F11" s="19">
        <f t="shared" si="0"/>
        <v>3</v>
      </c>
      <c r="G11" s="195"/>
      <c r="H11" s="5"/>
      <c r="I11" s="3">
        <f t="shared" si="1"/>
        <v>0</v>
      </c>
      <c r="J11" s="89"/>
      <c r="K11" s="2"/>
      <c r="L11" s="16">
        <f t="shared" si="2"/>
        <v>0</v>
      </c>
      <c r="M11" s="19">
        <f t="shared" si="3"/>
        <v>3</v>
      </c>
    </row>
    <row r="12" spans="1:13" ht="15.75">
      <c r="A12" s="207" t="s">
        <v>11</v>
      </c>
      <c r="B12" s="288">
        <v>67</v>
      </c>
      <c r="C12" s="126" t="s">
        <v>303</v>
      </c>
      <c r="D12" s="13">
        <v>9</v>
      </c>
      <c r="E12" s="278">
        <v>5</v>
      </c>
      <c r="F12" s="19">
        <f t="shared" si="0"/>
        <v>7</v>
      </c>
      <c r="G12" s="17"/>
      <c r="H12" s="5"/>
      <c r="I12" s="3">
        <f t="shared" si="1"/>
        <v>0</v>
      </c>
      <c r="J12" s="2"/>
      <c r="K12" s="2"/>
      <c r="L12" s="16">
        <f t="shared" si="2"/>
        <v>0</v>
      </c>
      <c r="M12" s="19">
        <f t="shared" si="3"/>
        <v>2</v>
      </c>
    </row>
    <row r="13" spans="1:13" ht="15.75">
      <c r="A13" s="207" t="s">
        <v>12</v>
      </c>
      <c r="B13" s="288">
        <v>11</v>
      </c>
      <c r="C13" s="126" t="s">
        <v>304</v>
      </c>
      <c r="D13" s="13">
        <v>10</v>
      </c>
      <c r="E13" s="278">
        <v>5</v>
      </c>
      <c r="F13" s="19">
        <f t="shared" si="0"/>
        <v>6</v>
      </c>
      <c r="G13" s="17"/>
      <c r="H13" s="5"/>
      <c r="I13" s="3">
        <f t="shared" si="1"/>
        <v>0</v>
      </c>
      <c r="J13" s="2"/>
      <c r="K13" s="2"/>
      <c r="L13" s="16">
        <f t="shared" si="2"/>
        <v>0</v>
      </c>
      <c r="M13" s="19">
        <f t="shared" si="3"/>
        <v>1</v>
      </c>
    </row>
    <row r="14" spans="1:13" ht="15.75">
      <c r="A14" s="207" t="s">
        <v>13</v>
      </c>
      <c r="B14" s="288">
        <v>10</v>
      </c>
      <c r="C14" s="126" t="s">
        <v>276</v>
      </c>
      <c r="D14" s="13">
        <v>11</v>
      </c>
      <c r="E14" s="277">
        <v>5</v>
      </c>
      <c r="F14" s="19">
        <f t="shared" si="0"/>
        <v>5</v>
      </c>
      <c r="G14" s="9"/>
      <c r="H14" s="2"/>
      <c r="I14" s="3">
        <f t="shared" si="1"/>
        <v>0</v>
      </c>
      <c r="J14" s="2"/>
      <c r="K14" s="2"/>
      <c r="L14" s="16">
        <f t="shared" si="2"/>
        <v>0</v>
      </c>
      <c r="M14" s="19">
        <f t="shared" si="3"/>
        <v>0</v>
      </c>
    </row>
    <row r="15" spans="1:13" ht="15.75">
      <c r="A15" s="207" t="s">
        <v>14</v>
      </c>
      <c r="B15" s="288">
        <v>386</v>
      </c>
      <c r="C15" s="289" t="s">
        <v>305</v>
      </c>
      <c r="D15" s="13">
        <v>12</v>
      </c>
      <c r="E15" s="278">
        <v>4</v>
      </c>
      <c r="F15" s="19">
        <f t="shared" si="0"/>
        <v>4</v>
      </c>
      <c r="G15" s="195"/>
      <c r="H15" s="5"/>
      <c r="I15" s="3">
        <f t="shared" si="1"/>
        <v>0</v>
      </c>
      <c r="J15" s="89"/>
      <c r="K15" s="2"/>
      <c r="L15" s="16">
        <f t="shared" si="2"/>
        <v>0</v>
      </c>
      <c r="M15" s="19">
        <f t="shared" si="3"/>
        <v>0</v>
      </c>
    </row>
    <row r="16" spans="1:13" ht="15.75">
      <c r="A16" s="207" t="s">
        <v>15</v>
      </c>
      <c r="B16" s="288">
        <v>55</v>
      </c>
      <c r="C16" s="126" t="s">
        <v>307</v>
      </c>
      <c r="D16" s="13">
        <v>14</v>
      </c>
      <c r="E16" s="278">
        <v>2</v>
      </c>
      <c r="F16" s="19">
        <f t="shared" si="0"/>
        <v>2</v>
      </c>
      <c r="G16" s="195"/>
      <c r="H16" s="5"/>
      <c r="I16" s="3">
        <f t="shared" si="1"/>
        <v>0</v>
      </c>
      <c r="J16" s="89"/>
      <c r="K16" s="2"/>
      <c r="L16" s="16">
        <f t="shared" si="2"/>
        <v>0</v>
      </c>
      <c r="M16" s="19">
        <f t="shared" si="3"/>
        <v>0</v>
      </c>
    </row>
    <row r="17" spans="1:13" ht="15.75">
      <c r="A17" s="207" t="s">
        <v>17</v>
      </c>
      <c r="B17" s="288">
        <v>191</v>
      </c>
      <c r="C17" s="126" t="s">
        <v>308</v>
      </c>
      <c r="D17" s="13">
        <v>15</v>
      </c>
      <c r="E17" s="278">
        <v>1</v>
      </c>
      <c r="F17" s="19">
        <f t="shared" si="0"/>
        <v>1</v>
      </c>
      <c r="G17" s="195"/>
      <c r="H17" s="5"/>
      <c r="I17" s="3">
        <f t="shared" si="1"/>
        <v>0</v>
      </c>
      <c r="J17" s="89"/>
      <c r="K17" s="2"/>
      <c r="L17" s="16">
        <f t="shared" si="2"/>
        <v>0</v>
      </c>
      <c r="M17" s="19">
        <f t="shared" si="3"/>
        <v>0</v>
      </c>
    </row>
    <row r="18" spans="1:13" ht="16.5" thickBot="1">
      <c r="A18" s="208" t="s">
        <v>18</v>
      </c>
      <c r="B18" s="290">
        <v>12</v>
      </c>
      <c r="C18" s="127" t="s">
        <v>309</v>
      </c>
      <c r="D18" s="32">
        <v>16</v>
      </c>
      <c r="E18" s="291">
        <v>0</v>
      </c>
      <c r="F18" s="20">
        <f t="shared" si="0"/>
        <v>0</v>
      </c>
      <c r="G18" s="30"/>
      <c r="H18" s="50"/>
      <c r="I18" s="51">
        <f t="shared" si="1"/>
        <v>0</v>
      </c>
      <c r="J18" s="52"/>
      <c r="K18" s="52"/>
      <c r="L18" s="31">
        <f t="shared" si="2"/>
        <v>0</v>
      </c>
      <c r="M18" s="20">
        <f t="shared" si="3"/>
        <v>0</v>
      </c>
    </row>
  </sheetData>
  <sheetProtection/>
  <mergeCells count="1">
    <mergeCell ref="A1:M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.7109375" style="0" customWidth="1"/>
    <col min="2" max="2" width="7.28125" style="0" bestFit="1" customWidth="1"/>
    <col min="3" max="3" width="27.00390625" style="0" customWidth="1"/>
    <col min="4" max="4" width="6.8515625" style="0" bestFit="1" customWidth="1"/>
    <col min="5" max="5" width="5.140625" style="0" hidden="1" customWidth="1"/>
    <col min="6" max="6" width="2.140625" style="0" bestFit="1" customWidth="1"/>
    <col min="7" max="7" width="6.8515625" style="0" bestFit="1" customWidth="1"/>
    <col min="8" max="8" width="9.140625" style="0" hidden="1" customWidth="1"/>
    <col min="9" max="9" width="2.140625" style="0" bestFit="1" customWidth="1"/>
    <col min="10" max="10" width="6.8515625" style="0" bestFit="1" customWidth="1"/>
    <col min="11" max="11" width="9.140625" style="0" hidden="1" customWidth="1"/>
    <col min="12" max="12" width="2.140625" style="0" bestFit="1" customWidth="1"/>
    <col min="13" max="13" width="6.8515625" style="0" bestFit="1" customWidth="1"/>
    <col min="14" max="14" width="9.140625" style="0" hidden="1" customWidth="1"/>
    <col min="15" max="15" width="2.57421875" style="0" bestFit="1" customWidth="1"/>
    <col min="16" max="16" width="6.8515625" style="0" bestFit="1" customWidth="1"/>
    <col min="17" max="17" width="9.140625" style="0" hidden="1" customWidth="1"/>
    <col min="18" max="18" width="2.140625" style="0" bestFit="1" customWidth="1"/>
    <col min="19" max="19" width="6.8515625" style="0" bestFit="1" customWidth="1"/>
    <col min="20" max="20" width="9.140625" style="0" hidden="1" customWidth="1"/>
    <col min="21" max="21" width="3.00390625" style="0" bestFit="1" customWidth="1"/>
    <col min="22" max="22" width="6.7109375" style="0" bestFit="1" customWidth="1"/>
    <col min="23" max="23" width="5.140625" style="0" hidden="1" customWidth="1"/>
    <col min="24" max="24" width="2.140625" style="0" bestFit="1" customWidth="1"/>
    <col min="25" max="25" width="6.7109375" style="0" bestFit="1" customWidth="1"/>
    <col min="26" max="26" width="5.140625" style="0" hidden="1" customWidth="1"/>
    <col min="27" max="27" width="2.140625" style="0" bestFit="1" customWidth="1"/>
    <col min="28" max="28" width="9.28125" style="0" bestFit="1" customWidth="1"/>
    <col min="29" max="29" width="10.57421875" style="0" bestFit="1" customWidth="1"/>
  </cols>
  <sheetData>
    <row r="1" spans="1:29" ht="16.5" thickBot="1">
      <c r="A1" s="331" t="s">
        <v>356</v>
      </c>
      <c r="B1" s="332"/>
      <c r="C1" s="333"/>
      <c r="D1" s="334" t="s">
        <v>357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 t="s">
        <v>16</v>
      </c>
      <c r="AC1" s="337"/>
    </row>
    <row r="2" spans="1:29" ht="16.5" thickBot="1">
      <c r="A2" s="338"/>
      <c r="B2" s="339"/>
      <c r="C2" s="340"/>
      <c r="D2" s="334" t="s">
        <v>358</v>
      </c>
      <c r="E2" s="335"/>
      <c r="F2" s="335"/>
      <c r="G2" s="335"/>
      <c r="H2" s="335"/>
      <c r="I2" s="341"/>
      <c r="J2" s="331" t="s">
        <v>359</v>
      </c>
      <c r="K2" s="332"/>
      <c r="L2" s="332"/>
      <c r="M2" s="332"/>
      <c r="N2" s="332"/>
      <c r="O2" s="333"/>
      <c r="P2" s="334" t="s">
        <v>360</v>
      </c>
      <c r="Q2" s="335"/>
      <c r="R2" s="335"/>
      <c r="S2" s="335"/>
      <c r="T2" s="335"/>
      <c r="U2" s="341"/>
      <c r="V2" s="334" t="s">
        <v>361</v>
      </c>
      <c r="W2" s="335"/>
      <c r="X2" s="335"/>
      <c r="Y2" s="335"/>
      <c r="Z2" s="335"/>
      <c r="AA2" s="341"/>
      <c r="AB2" s="342"/>
      <c r="AC2" s="337"/>
    </row>
    <row r="3" spans="1:29" ht="15.75">
      <c r="A3" s="343" t="s">
        <v>362</v>
      </c>
      <c r="B3" s="344" t="s">
        <v>0</v>
      </c>
      <c r="C3" s="345" t="s">
        <v>1</v>
      </c>
      <c r="D3" s="346" t="s">
        <v>363</v>
      </c>
      <c r="E3" s="347" t="s">
        <v>364</v>
      </c>
      <c r="F3" s="348" t="s">
        <v>365</v>
      </c>
      <c r="G3" s="349" t="s">
        <v>366</v>
      </c>
      <c r="H3" s="347" t="s">
        <v>364</v>
      </c>
      <c r="I3" s="350" t="s">
        <v>365</v>
      </c>
      <c r="J3" s="346" t="s">
        <v>363</v>
      </c>
      <c r="K3" s="347" t="s">
        <v>364</v>
      </c>
      <c r="L3" s="348" t="s">
        <v>365</v>
      </c>
      <c r="M3" s="349" t="s">
        <v>366</v>
      </c>
      <c r="N3" s="347" t="s">
        <v>364</v>
      </c>
      <c r="O3" s="350" t="s">
        <v>365</v>
      </c>
      <c r="P3" s="346" t="s">
        <v>363</v>
      </c>
      <c r="Q3" s="347" t="s">
        <v>364</v>
      </c>
      <c r="R3" s="348" t="s">
        <v>365</v>
      </c>
      <c r="S3" s="349" t="s">
        <v>366</v>
      </c>
      <c r="T3" s="347" t="s">
        <v>364</v>
      </c>
      <c r="U3" s="350" t="s">
        <v>365</v>
      </c>
      <c r="V3" s="346" t="s">
        <v>363</v>
      </c>
      <c r="W3" s="347" t="s">
        <v>364</v>
      </c>
      <c r="X3" s="348" t="s">
        <v>365</v>
      </c>
      <c r="Y3" s="349" t="s">
        <v>366</v>
      </c>
      <c r="Z3" s="347" t="s">
        <v>364</v>
      </c>
      <c r="AA3" s="350" t="s">
        <v>365</v>
      </c>
      <c r="AB3" s="351" t="s">
        <v>367</v>
      </c>
      <c r="AC3" s="352" t="s">
        <v>368</v>
      </c>
    </row>
    <row r="4" spans="1:29" ht="15.75">
      <c r="A4" s="353" t="s">
        <v>2</v>
      </c>
      <c r="B4" s="294">
        <v>30</v>
      </c>
      <c r="C4" s="285" t="s">
        <v>37</v>
      </c>
      <c r="D4" s="220">
        <v>4</v>
      </c>
      <c r="E4" s="354">
        <f aca="true" t="shared" si="0" ref="E4:E22">IF(D4=1,17,IF(D4=2,15,IF(D4=3,13,IF(D4=4,12,IF(D4=5,11,IF(D4=6,10,IF(D4=7,9,IF(D4=8,8))))))))+IF(D4=9,7,IF(D4=10,6,IF(D4=11,5,IF(D4=12,4,IF(D4=13,3,IF(D4=14,2,IF(D4=15,1)))))))</f>
        <v>12</v>
      </c>
      <c r="F4" s="355"/>
      <c r="G4" s="356">
        <v>9</v>
      </c>
      <c r="H4" s="354">
        <f aca="true" t="shared" si="1" ref="H4:H22">IF(G4=1,17,IF(G4=2,15,IF(G4=3,13,IF(G4=4,12,IF(G4=5,11,IF(G4=6,10,IF(G4=7,9,IF(G4=8,8))))))))+IF(G4=9,7,IF(G4=10,6,IF(G4=11,5,IF(G4=12,4,IF(G4=13,3,IF(G4=14,2,IF(G4=15,1)))))))</f>
        <v>7</v>
      </c>
      <c r="I4" s="357"/>
      <c r="J4" s="220">
        <v>2</v>
      </c>
      <c r="K4" s="358">
        <f aca="true" t="shared" si="2" ref="K4:K26">IF(J4=1,17,IF(J4=2,15,IF(J4=3,13,IF(J4=4,12,IF(J4=5,11,IF(J4=6,10,IF(J4=7,9,IF(J4=8,8))))))))+IF(J4=9,7,IF(J4=10,6,IF(J4=11,5,IF(J4=12,4,IF(J4=13,3,IF(J4=14,2,IF(J4=15,1)))))))</f>
        <v>15</v>
      </c>
      <c r="L4" s="355"/>
      <c r="M4" s="356">
        <v>1</v>
      </c>
      <c r="N4" s="358">
        <f aca="true" t="shared" si="3" ref="N4:N26">IF(M4=1,17,IF(M4=2,15,IF(M4=3,13,IF(M4=4,12,IF(M4=5,11,IF(M4=6,10,IF(M4=7,9,IF(M4=8,8))))))))+IF(M4=9,7,IF(M4=10,6,IF(M4=11,5,IF(M4=12,4,IF(M4=13,3,IF(M4=14,2,IF(M4=15,1)))))))</f>
        <v>17</v>
      </c>
      <c r="O4" s="357"/>
      <c r="P4" s="220">
        <v>1</v>
      </c>
      <c r="Q4" s="354">
        <f aca="true" t="shared" si="4" ref="Q4:Q26">IF(P4=1,17,IF(P4=2,15,IF(P4=3,13,IF(P4=4,12,IF(P4=5,11,IF(P4=6,10,IF(P4=7,9,IF(P4=8,8))))))))+IF(P4=9,7,IF(P4=10,6,IF(P4=11,5,IF(P4=12,4,IF(P4=13,3,IF(P4=14,2,IF(P4=15,1)))))))</f>
        <v>17</v>
      </c>
      <c r="R4" s="359"/>
      <c r="S4" s="356">
        <v>2</v>
      </c>
      <c r="T4" s="354">
        <f aca="true" t="shared" si="5" ref="T4:T26">IF(S4=1,17,IF(S4=2,15,IF(S4=3,13,IF(S4=4,12,IF(S4=5,11,IF(S4=6,10,IF(S4=7,9,IF(S4=8,8))))))))+IF(S4=9,7,IF(S4=10,6,IF(S4=11,5,IF(S4=12,4,IF(S4=13,3,IF(S4=14,2,IF(S4=15,1)))))))</f>
        <v>15</v>
      </c>
      <c r="U4" s="360"/>
      <c r="V4" s="220"/>
      <c r="W4" s="361">
        <f aca="true" t="shared" si="6" ref="W4:W26">IF(V4=1,17,IF(V4=2,15,IF(V4=3,13,IF(V4=4,12,IF(V4=5,11,IF(V4=6,10,IF(V4=7,9,IF(V4=8,8))))))))+IF(V4=9,7,IF(V4=10,6,IF(V4=11,5,IF(V4=12,4,IF(V4=13,3,IF(V4=14,2,IF(V4=15,1)))))))</f>
        <v>0</v>
      </c>
      <c r="X4" s="355"/>
      <c r="Y4" s="356"/>
      <c r="Z4" s="358">
        <f aca="true" t="shared" si="7" ref="Z4:Z26">IF(Y4=1,17,IF(Y4=2,15,IF(Y4=3,13,IF(Y4=4,12,IF(Y4=5,11,IF(Y4=6,10,IF(Y4=7,9,IF(Y4=8,8))))))))+IF(Y4=9,7,IF(Y4=10,6,IF(Y4=11,5,IF(Y4=12,4,IF(Y4=13,3,IF(Y4=14,2,IF(Y4=15,1)))))))</f>
        <v>0</v>
      </c>
      <c r="AA4" s="357"/>
      <c r="AB4" s="362">
        <f>E4+H4+K4+N4+Q4+T4+W4+Z4-F4-I4-L4-O4-R4-U4-X4-AA4</f>
        <v>83</v>
      </c>
      <c r="AC4" s="363">
        <v>225</v>
      </c>
    </row>
    <row r="5" spans="1:29" ht="15.75">
      <c r="A5" s="353" t="s">
        <v>3</v>
      </c>
      <c r="B5" s="294">
        <v>62</v>
      </c>
      <c r="C5" s="285" t="s">
        <v>295</v>
      </c>
      <c r="D5" s="220">
        <v>11</v>
      </c>
      <c r="E5" s="354">
        <f t="shared" si="0"/>
        <v>5</v>
      </c>
      <c r="F5" s="355"/>
      <c r="G5" s="356">
        <v>4</v>
      </c>
      <c r="H5" s="354">
        <f t="shared" si="1"/>
        <v>12</v>
      </c>
      <c r="I5" s="357"/>
      <c r="J5" s="220">
        <v>1</v>
      </c>
      <c r="K5" s="358">
        <f t="shared" si="2"/>
        <v>17</v>
      </c>
      <c r="L5" s="355"/>
      <c r="M5" s="356">
        <v>6</v>
      </c>
      <c r="N5" s="358">
        <f t="shared" si="3"/>
        <v>10</v>
      </c>
      <c r="O5" s="357"/>
      <c r="P5" s="220">
        <v>6</v>
      </c>
      <c r="Q5" s="354">
        <f t="shared" si="4"/>
        <v>10</v>
      </c>
      <c r="R5" s="359"/>
      <c r="S5" s="356">
        <v>5</v>
      </c>
      <c r="T5" s="354">
        <f t="shared" si="5"/>
        <v>11</v>
      </c>
      <c r="U5" s="364">
        <v>1</v>
      </c>
      <c r="V5" s="220"/>
      <c r="W5" s="361">
        <f t="shared" si="6"/>
        <v>0</v>
      </c>
      <c r="X5" s="355"/>
      <c r="Y5" s="356"/>
      <c r="Z5" s="358">
        <f t="shared" si="7"/>
        <v>0</v>
      </c>
      <c r="AA5" s="357"/>
      <c r="AB5" s="362">
        <f>E5+H5+K5+N5+Q5+T5+W5+Z5-F5-I5-L5-O5-R5-U5-X5-AA5</f>
        <v>64</v>
      </c>
      <c r="AC5" s="363">
        <v>220</v>
      </c>
    </row>
    <row r="6" spans="1:29" ht="15.75">
      <c r="A6" s="353" t="s">
        <v>4</v>
      </c>
      <c r="B6" s="294">
        <v>7</v>
      </c>
      <c r="C6" s="285" t="s">
        <v>369</v>
      </c>
      <c r="D6" s="220">
        <v>2</v>
      </c>
      <c r="E6" s="354">
        <f t="shared" si="0"/>
        <v>15</v>
      </c>
      <c r="F6" s="355"/>
      <c r="G6" s="356">
        <v>1</v>
      </c>
      <c r="H6" s="354">
        <f t="shared" si="1"/>
        <v>17</v>
      </c>
      <c r="I6" s="357"/>
      <c r="J6" s="220">
        <v>15</v>
      </c>
      <c r="K6" s="358">
        <f t="shared" si="2"/>
        <v>1</v>
      </c>
      <c r="L6" s="355"/>
      <c r="M6" s="356">
        <v>18</v>
      </c>
      <c r="N6" s="358">
        <f t="shared" si="3"/>
        <v>0</v>
      </c>
      <c r="O6" s="357"/>
      <c r="P6" s="220">
        <v>4</v>
      </c>
      <c r="Q6" s="354">
        <f t="shared" si="4"/>
        <v>12</v>
      </c>
      <c r="R6" s="359"/>
      <c r="S6" s="356">
        <v>1</v>
      </c>
      <c r="T6" s="354">
        <f t="shared" si="5"/>
        <v>17</v>
      </c>
      <c r="U6" s="364"/>
      <c r="V6" s="220"/>
      <c r="W6" s="361">
        <f t="shared" si="6"/>
        <v>0</v>
      </c>
      <c r="X6" s="355"/>
      <c r="Y6" s="356"/>
      <c r="Z6" s="358">
        <f t="shared" si="7"/>
        <v>0</v>
      </c>
      <c r="AA6" s="357"/>
      <c r="AB6" s="362">
        <f>E6+H6+K6+N6+Q6+T6+W6+Z6-F6-I6-L6-O6-R6-U6-X6-AA6+1</f>
        <v>63</v>
      </c>
      <c r="AC6" s="363">
        <v>216</v>
      </c>
    </row>
    <row r="7" spans="1:29" ht="15.75">
      <c r="A7" s="353" t="s">
        <v>5</v>
      </c>
      <c r="B7" s="294">
        <v>78</v>
      </c>
      <c r="C7" s="285" t="s">
        <v>174</v>
      </c>
      <c r="D7" s="365" t="s">
        <v>370</v>
      </c>
      <c r="E7" s="354">
        <f t="shared" si="0"/>
        <v>0</v>
      </c>
      <c r="F7" s="359"/>
      <c r="G7" s="356">
        <v>5</v>
      </c>
      <c r="H7" s="354">
        <f t="shared" si="1"/>
        <v>11</v>
      </c>
      <c r="I7" s="308"/>
      <c r="J7" s="220">
        <v>8</v>
      </c>
      <c r="K7" s="358">
        <f t="shared" si="2"/>
        <v>8</v>
      </c>
      <c r="L7" s="355"/>
      <c r="M7" s="356">
        <v>3</v>
      </c>
      <c r="N7" s="358">
        <f t="shared" si="3"/>
        <v>13</v>
      </c>
      <c r="O7" s="357"/>
      <c r="P7" s="220">
        <v>3</v>
      </c>
      <c r="Q7" s="358">
        <f t="shared" si="4"/>
        <v>13</v>
      </c>
      <c r="R7" s="355"/>
      <c r="S7" s="356">
        <v>4</v>
      </c>
      <c r="T7" s="358">
        <f t="shared" si="5"/>
        <v>12</v>
      </c>
      <c r="U7" s="364"/>
      <c r="V7" s="220"/>
      <c r="W7" s="354">
        <f t="shared" si="6"/>
        <v>0</v>
      </c>
      <c r="X7" s="359"/>
      <c r="Y7" s="356"/>
      <c r="Z7" s="354">
        <f t="shared" si="7"/>
        <v>0</v>
      </c>
      <c r="AA7" s="308"/>
      <c r="AB7" s="362">
        <f>E7+H7+K7+N7+Q7+T7+W7+Z7-F7-I7-L7-O7-R7-U7-X7-AA7</f>
        <v>57</v>
      </c>
      <c r="AC7" s="363">
        <v>214</v>
      </c>
    </row>
    <row r="8" spans="1:29" ht="15.75">
      <c r="A8" s="353" t="s">
        <v>6</v>
      </c>
      <c r="B8" s="294">
        <v>21</v>
      </c>
      <c r="C8" s="285" t="s">
        <v>172</v>
      </c>
      <c r="D8" s="220">
        <v>1</v>
      </c>
      <c r="E8" s="354">
        <f t="shared" si="0"/>
        <v>17</v>
      </c>
      <c r="F8" s="355"/>
      <c r="G8" s="356">
        <v>7</v>
      </c>
      <c r="H8" s="354">
        <f t="shared" si="1"/>
        <v>9</v>
      </c>
      <c r="I8" s="357"/>
      <c r="J8" s="220">
        <v>12</v>
      </c>
      <c r="K8" s="358">
        <f t="shared" si="2"/>
        <v>4</v>
      </c>
      <c r="L8" s="355"/>
      <c r="M8" s="356">
        <v>4</v>
      </c>
      <c r="N8" s="358">
        <f t="shared" si="3"/>
        <v>12</v>
      </c>
      <c r="O8" s="357"/>
      <c r="P8" s="220">
        <v>12</v>
      </c>
      <c r="Q8" s="354">
        <f t="shared" si="4"/>
        <v>4</v>
      </c>
      <c r="R8" s="359"/>
      <c r="S8" s="356">
        <v>8</v>
      </c>
      <c r="T8" s="354">
        <f t="shared" si="5"/>
        <v>8</v>
      </c>
      <c r="U8" s="364"/>
      <c r="V8" s="220"/>
      <c r="W8" s="361">
        <f t="shared" si="6"/>
        <v>0</v>
      </c>
      <c r="X8" s="355"/>
      <c r="Y8" s="356"/>
      <c r="Z8" s="358">
        <f t="shared" si="7"/>
        <v>0</v>
      </c>
      <c r="AA8" s="357"/>
      <c r="AB8" s="362">
        <f>E8+H8+K8+N8+Q8+T8+W8+Z8-F8-I8-L8-O8-R8-U8-X8-AA8+1</f>
        <v>55</v>
      </c>
      <c r="AC8" s="363">
        <v>212</v>
      </c>
    </row>
    <row r="9" spans="1:29" ht="15.75">
      <c r="A9" s="353" t="s">
        <v>7</v>
      </c>
      <c r="B9" s="294">
        <v>17</v>
      </c>
      <c r="C9" s="285" t="s">
        <v>371</v>
      </c>
      <c r="D9" s="220">
        <v>5</v>
      </c>
      <c r="E9" s="354">
        <f t="shared" si="0"/>
        <v>11</v>
      </c>
      <c r="F9" s="355"/>
      <c r="G9" s="356">
        <v>3</v>
      </c>
      <c r="H9" s="354">
        <f t="shared" si="1"/>
        <v>13</v>
      </c>
      <c r="I9" s="357"/>
      <c r="J9" s="220">
        <v>6</v>
      </c>
      <c r="K9" s="358">
        <f t="shared" si="2"/>
        <v>10</v>
      </c>
      <c r="L9" s="355"/>
      <c r="M9" s="356">
        <v>7</v>
      </c>
      <c r="N9" s="358">
        <f t="shared" si="3"/>
        <v>9</v>
      </c>
      <c r="O9" s="357"/>
      <c r="P9" s="220">
        <v>5</v>
      </c>
      <c r="Q9" s="354">
        <f t="shared" si="4"/>
        <v>11</v>
      </c>
      <c r="R9" s="359"/>
      <c r="S9" s="356">
        <v>17</v>
      </c>
      <c r="T9" s="354">
        <f t="shared" si="5"/>
        <v>0</v>
      </c>
      <c r="U9" s="364"/>
      <c r="V9" s="220"/>
      <c r="W9" s="361">
        <f t="shared" si="6"/>
        <v>0</v>
      </c>
      <c r="X9" s="355"/>
      <c r="Y9" s="356"/>
      <c r="Z9" s="358">
        <f t="shared" si="7"/>
        <v>0</v>
      </c>
      <c r="AA9" s="357"/>
      <c r="AB9" s="362">
        <f>E9+H9+K9+N9+Q9+T9+W9+Z9-F9-I9-L9-O9-R9-U9-X9-AA9</f>
        <v>54</v>
      </c>
      <c r="AC9" s="363">
        <v>210</v>
      </c>
    </row>
    <row r="10" spans="1:29" ht="15.75">
      <c r="A10" s="353" t="s">
        <v>8</v>
      </c>
      <c r="B10" s="294">
        <v>27</v>
      </c>
      <c r="C10" s="285" t="s">
        <v>372</v>
      </c>
      <c r="D10" s="220">
        <v>7</v>
      </c>
      <c r="E10" s="354">
        <f t="shared" si="0"/>
        <v>9</v>
      </c>
      <c r="F10" s="355"/>
      <c r="G10" s="356">
        <v>2</v>
      </c>
      <c r="H10" s="354">
        <f t="shared" si="1"/>
        <v>15</v>
      </c>
      <c r="I10" s="357"/>
      <c r="J10" s="220" t="s">
        <v>373</v>
      </c>
      <c r="K10" s="358">
        <f t="shared" si="2"/>
        <v>0</v>
      </c>
      <c r="L10" s="355"/>
      <c r="M10" s="356" t="s">
        <v>373</v>
      </c>
      <c r="N10" s="358">
        <f t="shared" si="3"/>
        <v>0</v>
      </c>
      <c r="O10" s="357"/>
      <c r="P10" s="220">
        <v>2</v>
      </c>
      <c r="Q10" s="354">
        <f t="shared" si="4"/>
        <v>15</v>
      </c>
      <c r="R10" s="359"/>
      <c r="S10" s="356">
        <v>3</v>
      </c>
      <c r="T10" s="354">
        <f t="shared" si="5"/>
        <v>13</v>
      </c>
      <c r="U10" s="364"/>
      <c r="V10" s="220"/>
      <c r="W10" s="361">
        <f t="shared" si="6"/>
        <v>0</v>
      </c>
      <c r="X10" s="355"/>
      <c r="Y10" s="356"/>
      <c r="Z10" s="358">
        <f t="shared" si="7"/>
        <v>0</v>
      </c>
      <c r="AA10" s="357"/>
      <c r="AB10" s="362">
        <f>E10+H10+K10+N10+Q10+T10+W10+Z10-F10-I10-L10-O10-R10-U10-X10-AA10</f>
        <v>52</v>
      </c>
      <c r="AC10" s="363">
        <v>209</v>
      </c>
    </row>
    <row r="11" spans="1:29" ht="15.75">
      <c r="A11" s="353" t="s">
        <v>9</v>
      </c>
      <c r="B11" s="294">
        <v>110</v>
      </c>
      <c r="C11" s="285" t="s">
        <v>374</v>
      </c>
      <c r="D11" s="220">
        <v>3</v>
      </c>
      <c r="E11" s="354">
        <f t="shared" si="0"/>
        <v>13</v>
      </c>
      <c r="F11" s="355"/>
      <c r="G11" s="356">
        <v>17</v>
      </c>
      <c r="H11" s="354">
        <f t="shared" si="1"/>
        <v>0</v>
      </c>
      <c r="I11" s="357"/>
      <c r="J11" s="220">
        <v>5</v>
      </c>
      <c r="K11" s="358">
        <f t="shared" si="2"/>
        <v>11</v>
      </c>
      <c r="L11" s="355"/>
      <c r="M11" s="356">
        <v>5</v>
      </c>
      <c r="N11" s="358">
        <f t="shared" si="3"/>
        <v>11</v>
      </c>
      <c r="O11" s="357"/>
      <c r="P11" s="220">
        <v>9</v>
      </c>
      <c r="Q11" s="354">
        <f t="shared" si="4"/>
        <v>7</v>
      </c>
      <c r="R11" s="366"/>
      <c r="S11" s="356">
        <v>14</v>
      </c>
      <c r="T11" s="354">
        <f t="shared" si="5"/>
        <v>2</v>
      </c>
      <c r="U11" s="364"/>
      <c r="V11" s="220"/>
      <c r="W11" s="361">
        <f t="shared" si="6"/>
        <v>0</v>
      </c>
      <c r="X11" s="355"/>
      <c r="Y11" s="356"/>
      <c r="Z11" s="358">
        <f t="shared" si="7"/>
        <v>0</v>
      </c>
      <c r="AA11" s="357"/>
      <c r="AB11" s="362">
        <f>E11+H11+K11+N11+Q11+T11+W11+Z11-F11-I11-L11-O11-R11-U11-X11-AA11</f>
        <v>44</v>
      </c>
      <c r="AC11" s="363">
        <v>208</v>
      </c>
    </row>
    <row r="12" spans="1:29" ht="15.75">
      <c r="A12" s="353" t="s">
        <v>10</v>
      </c>
      <c r="B12" s="294">
        <v>69</v>
      </c>
      <c r="C12" s="285" t="s">
        <v>375</v>
      </c>
      <c r="D12" s="220">
        <v>9</v>
      </c>
      <c r="E12" s="354">
        <f t="shared" si="0"/>
        <v>7</v>
      </c>
      <c r="F12" s="355"/>
      <c r="G12" s="356">
        <v>6</v>
      </c>
      <c r="H12" s="354">
        <f t="shared" si="1"/>
        <v>10</v>
      </c>
      <c r="I12" s="357"/>
      <c r="J12" s="220">
        <v>7</v>
      </c>
      <c r="K12" s="358">
        <f t="shared" si="2"/>
        <v>9</v>
      </c>
      <c r="L12" s="355"/>
      <c r="M12" s="356">
        <v>8</v>
      </c>
      <c r="N12" s="358">
        <f t="shared" si="3"/>
        <v>8</v>
      </c>
      <c r="O12" s="357"/>
      <c r="P12" s="365" t="s">
        <v>370</v>
      </c>
      <c r="Q12" s="354">
        <f t="shared" si="4"/>
        <v>0</v>
      </c>
      <c r="R12" s="366"/>
      <c r="S12" s="356">
        <v>9</v>
      </c>
      <c r="T12" s="354">
        <f t="shared" si="5"/>
        <v>7</v>
      </c>
      <c r="U12" s="364"/>
      <c r="V12" s="220"/>
      <c r="W12" s="361">
        <f t="shared" si="6"/>
        <v>0</v>
      </c>
      <c r="X12" s="355"/>
      <c r="Y12" s="356"/>
      <c r="Z12" s="358">
        <f t="shared" si="7"/>
        <v>0</v>
      </c>
      <c r="AA12" s="357"/>
      <c r="AB12" s="362">
        <f>E12+H12+K12+N12+Q12+T12+W12+Z12-F12-I12-L12-O12-R12-U12-X12-AA12</f>
        <v>41</v>
      </c>
      <c r="AC12" s="363">
        <v>207</v>
      </c>
    </row>
    <row r="13" spans="1:29" ht="15.75">
      <c r="A13" s="353" t="s">
        <v>11</v>
      </c>
      <c r="B13" s="294">
        <v>11</v>
      </c>
      <c r="C13" s="285" t="s">
        <v>376</v>
      </c>
      <c r="D13" s="220">
        <v>8</v>
      </c>
      <c r="E13" s="354">
        <f t="shared" si="0"/>
        <v>8</v>
      </c>
      <c r="F13" s="355"/>
      <c r="G13" s="367" t="s">
        <v>370</v>
      </c>
      <c r="H13" s="354">
        <f t="shared" si="1"/>
        <v>0</v>
      </c>
      <c r="I13" s="357"/>
      <c r="J13" s="220">
        <v>3</v>
      </c>
      <c r="K13" s="358">
        <f t="shared" si="2"/>
        <v>13</v>
      </c>
      <c r="L13" s="355"/>
      <c r="M13" s="356">
        <v>2</v>
      </c>
      <c r="N13" s="358">
        <f t="shared" si="3"/>
        <v>15</v>
      </c>
      <c r="O13" s="357"/>
      <c r="P13" s="220">
        <v>16</v>
      </c>
      <c r="Q13" s="354">
        <f t="shared" si="4"/>
        <v>0</v>
      </c>
      <c r="R13" s="366"/>
      <c r="S13" s="356">
        <v>15</v>
      </c>
      <c r="T13" s="354">
        <f t="shared" si="5"/>
        <v>1</v>
      </c>
      <c r="U13" s="364"/>
      <c r="V13" s="220"/>
      <c r="W13" s="361">
        <f t="shared" si="6"/>
        <v>0</v>
      </c>
      <c r="X13" s="355"/>
      <c r="Y13" s="356"/>
      <c r="Z13" s="358">
        <f t="shared" si="7"/>
        <v>0</v>
      </c>
      <c r="AA13" s="357"/>
      <c r="AB13" s="362">
        <f>E13+H13+K13+N13+Q13+T13+W13+Z13-F13-I13-L13-O13-R13-U13-X13-AA13+1</f>
        <v>38</v>
      </c>
      <c r="AC13" s="363">
        <v>206</v>
      </c>
    </row>
    <row r="14" spans="1:29" ht="15.75">
      <c r="A14" s="353" t="s">
        <v>12</v>
      </c>
      <c r="B14" s="294">
        <v>72</v>
      </c>
      <c r="C14" s="285" t="s">
        <v>171</v>
      </c>
      <c r="D14" s="220">
        <v>16</v>
      </c>
      <c r="E14" s="354">
        <f t="shared" si="0"/>
        <v>0</v>
      </c>
      <c r="F14" s="355"/>
      <c r="G14" s="356">
        <v>10</v>
      </c>
      <c r="H14" s="354">
        <f t="shared" si="1"/>
        <v>6</v>
      </c>
      <c r="I14" s="357"/>
      <c r="J14" s="220">
        <v>17</v>
      </c>
      <c r="K14" s="354">
        <f t="shared" si="2"/>
        <v>0</v>
      </c>
      <c r="L14" s="359"/>
      <c r="M14" s="356">
        <v>9</v>
      </c>
      <c r="N14" s="358">
        <f t="shared" si="3"/>
        <v>7</v>
      </c>
      <c r="O14" s="308"/>
      <c r="P14" s="220">
        <v>10</v>
      </c>
      <c r="Q14" s="358">
        <f t="shared" si="4"/>
        <v>6</v>
      </c>
      <c r="R14" s="358"/>
      <c r="S14" s="356">
        <v>6</v>
      </c>
      <c r="T14" s="358">
        <f t="shared" si="5"/>
        <v>10</v>
      </c>
      <c r="U14" s="364"/>
      <c r="V14" s="220"/>
      <c r="W14" s="361">
        <f t="shared" si="6"/>
        <v>0</v>
      </c>
      <c r="X14" s="355"/>
      <c r="Y14" s="356"/>
      <c r="Z14" s="358">
        <f t="shared" si="7"/>
        <v>0</v>
      </c>
      <c r="AA14" s="357"/>
      <c r="AB14" s="362">
        <f aca="true" t="shared" si="8" ref="AB14:AB26">E14+H14+K14+N14+Q14+T14+W14+Z14-F14-I14-L14-O14-R14-U14-X14-AA14</f>
        <v>29</v>
      </c>
      <c r="AC14" s="363">
        <v>204</v>
      </c>
    </row>
    <row r="15" spans="1:29" ht="15.75">
      <c r="A15" s="353" t="s">
        <v>13</v>
      </c>
      <c r="B15" s="294">
        <v>6</v>
      </c>
      <c r="C15" s="285" t="s">
        <v>377</v>
      </c>
      <c r="D15" s="220">
        <v>14</v>
      </c>
      <c r="E15" s="354">
        <f t="shared" si="0"/>
        <v>2</v>
      </c>
      <c r="F15" s="368"/>
      <c r="G15" s="356">
        <v>13</v>
      </c>
      <c r="H15" s="354">
        <f t="shared" si="1"/>
        <v>3</v>
      </c>
      <c r="I15" s="357"/>
      <c r="J15" s="365">
        <v>14</v>
      </c>
      <c r="K15" s="354">
        <f t="shared" si="2"/>
        <v>2</v>
      </c>
      <c r="L15" s="359"/>
      <c r="M15" s="356">
        <v>13</v>
      </c>
      <c r="N15" s="358">
        <f t="shared" si="3"/>
        <v>3</v>
      </c>
      <c r="O15" s="308"/>
      <c r="P15" s="220">
        <v>8</v>
      </c>
      <c r="Q15" s="358">
        <f t="shared" si="4"/>
        <v>8</v>
      </c>
      <c r="R15" s="366"/>
      <c r="S15" s="356">
        <v>7</v>
      </c>
      <c r="T15" s="358">
        <f t="shared" si="5"/>
        <v>9</v>
      </c>
      <c r="U15" s="364"/>
      <c r="V15" s="220"/>
      <c r="W15" s="361">
        <f t="shared" si="6"/>
        <v>0</v>
      </c>
      <c r="X15" s="368"/>
      <c r="Y15" s="356"/>
      <c r="Z15" s="358">
        <f t="shared" si="7"/>
        <v>0</v>
      </c>
      <c r="AA15" s="357"/>
      <c r="AB15" s="362">
        <f t="shared" si="8"/>
        <v>27</v>
      </c>
      <c r="AC15" s="363">
        <v>202</v>
      </c>
    </row>
    <row r="16" spans="1:29" ht="15.75">
      <c r="A16" s="353" t="s">
        <v>14</v>
      </c>
      <c r="B16" s="294">
        <v>116</v>
      </c>
      <c r="C16" s="359" t="s">
        <v>378</v>
      </c>
      <c r="D16" s="220">
        <v>13</v>
      </c>
      <c r="E16" s="354">
        <f t="shared" si="0"/>
        <v>3</v>
      </c>
      <c r="F16" s="355"/>
      <c r="G16" s="356">
        <v>14</v>
      </c>
      <c r="H16" s="354">
        <f t="shared" si="1"/>
        <v>2</v>
      </c>
      <c r="I16" s="357"/>
      <c r="J16" s="220">
        <v>10</v>
      </c>
      <c r="K16" s="354">
        <f t="shared" si="2"/>
        <v>6</v>
      </c>
      <c r="L16" s="369"/>
      <c r="M16" s="356">
        <v>12</v>
      </c>
      <c r="N16" s="358">
        <f t="shared" si="3"/>
        <v>4</v>
      </c>
      <c r="O16" s="308"/>
      <c r="P16" s="220">
        <v>7</v>
      </c>
      <c r="Q16" s="358">
        <f t="shared" si="4"/>
        <v>9</v>
      </c>
      <c r="R16" s="358"/>
      <c r="S16" s="356">
        <v>20</v>
      </c>
      <c r="T16" s="358">
        <f t="shared" si="5"/>
        <v>0</v>
      </c>
      <c r="U16" s="364"/>
      <c r="V16" s="220"/>
      <c r="W16" s="361">
        <f t="shared" si="6"/>
        <v>0</v>
      </c>
      <c r="X16" s="355"/>
      <c r="Y16" s="356"/>
      <c r="Z16" s="358">
        <f t="shared" si="7"/>
        <v>0</v>
      </c>
      <c r="AA16" s="357"/>
      <c r="AB16" s="362">
        <f t="shared" si="8"/>
        <v>24</v>
      </c>
      <c r="AC16" s="363">
        <v>200</v>
      </c>
    </row>
    <row r="17" spans="1:29" ht="15.75">
      <c r="A17" s="353" t="s">
        <v>15</v>
      </c>
      <c r="B17" s="294">
        <v>165</v>
      </c>
      <c r="C17" s="285" t="s">
        <v>379</v>
      </c>
      <c r="D17" s="220">
        <v>6</v>
      </c>
      <c r="E17" s="354">
        <f t="shared" si="0"/>
        <v>10</v>
      </c>
      <c r="F17" s="355"/>
      <c r="G17" s="367" t="s">
        <v>370</v>
      </c>
      <c r="H17" s="354">
        <f t="shared" si="1"/>
        <v>0</v>
      </c>
      <c r="I17" s="357"/>
      <c r="J17" s="220">
        <v>4</v>
      </c>
      <c r="K17" s="358">
        <f t="shared" si="2"/>
        <v>12</v>
      </c>
      <c r="L17" s="355"/>
      <c r="M17" s="356">
        <v>19</v>
      </c>
      <c r="N17" s="358">
        <f t="shared" si="3"/>
        <v>0</v>
      </c>
      <c r="O17" s="357"/>
      <c r="P17" s="220">
        <v>14</v>
      </c>
      <c r="Q17" s="354">
        <f t="shared" si="4"/>
        <v>2</v>
      </c>
      <c r="R17" s="366"/>
      <c r="S17" s="356">
        <v>16</v>
      </c>
      <c r="T17" s="354">
        <f t="shared" si="5"/>
        <v>0</v>
      </c>
      <c r="U17" s="364">
        <v>1</v>
      </c>
      <c r="V17" s="220"/>
      <c r="W17" s="361">
        <f t="shared" si="6"/>
        <v>0</v>
      </c>
      <c r="X17" s="355"/>
      <c r="Y17" s="356"/>
      <c r="Z17" s="358">
        <f t="shared" si="7"/>
        <v>0</v>
      </c>
      <c r="AA17" s="357"/>
      <c r="AB17" s="362">
        <f t="shared" si="8"/>
        <v>23</v>
      </c>
      <c r="AC17" s="363">
        <v>198</v>
      </c>
    </row>
    <row r="18" spans="1:29" ht="15.75">
      <c r="A18" s="353" t="s">
        <v>17</v>
      </c>
      <c r="B18" s="294">
        <v>28</v>
      </c>
      <c r="C18" s="285" t="s">
        <v>380</v>
      </c>
      <c r="D18" s="365" t="s">
        <v>370</v>
      </c>
      <c r="E18" s="354">
        <f t="shared" si="0"/>
        <v>0</v>
      </c>
      <c r="F18" s="368"/>
      <c r="G18" s="356">
        <v>8</v>
      </c>
      <c r="H18" s="354">
        <f t="shared" si="1"/>
        <v>8</v>
      </c>
      <c r="I18" s="357"/>
      <c r="J18" s="365" t="s">
        <v>370</v>
      </c>
      <c r="K18" s="354">
        <f t="shared" si="2"/>
        <v>0</v>
      </c>
      <c r="L18" s="359"/>
      <c r="M18" s="356">
        <v>10</v>
      </c>
      <c r="N18" s="354">
        <f t="shared" si="3"/>
        <v>6</v>
      </c>
      <c r="O18" s="308"/>
      <c r="P18" s="365" t="s">
        <v>370</v>
      </c>
      <c r="Q18" s="358">
        <f t="shared" si="4"/>
        <v>0</v>
      </c>
      <c r="R18" s="358"/>
      <c r="S18" s="356">
        <v>11</v>
      </c>
      <c r="T18" s="358">
        <f t="shared" si="5"/>
        <v>5</v>
      </c>
      <c r="U18" s="364"/>
      <c r="V18" s="220"/>
      <c r="W18" s="358">
        <f t="shared" si="6"/>
        <v>0</v>
      </c>
      <c r="X18" s="355"/>
      <c r="Y18" s="367"/>
      <c r="Z18" s="358">
        <f t="shared" si="7"/>
        <v>0</v>
      </c>
      <c r="AA18" s="357"/>
      <c r="AB18" s="362">
        <f t="shared" si="8"/>
        <v>19</v>
      </c>
      <c r="AC18" s="363">
        <v>196</v>
      </c>
    </row>
    <row r="19" spans="1:29" ht="15.75">
      <c r="A19" s="353" t="s">
        <v>18</v>
      </c>
      <c r="B19" s="294">
        <v>90</v>
      </c>
      <c r="C19" s="308" t="s">
        <v>381</v>
      </c>
      <c r="D19" s="365" t="s">
        <v>370</v>
      </c>
      <c r="E19" s="354">
        <f t="shared" si="0"/>
        <v>0</v>
      </c>
      <c r="F19" s="369"/>
      <c r="G19" s="356">
        <v>11</v>
      </c>
      <c r="H19" s="354">
        <f t="shared" si="1"/>
        <v>5</v>
      </c>
      <c r="I19" s="308"/>
      <c r="J19" s="220">
        <v>9</v>
      </c>
      <c r="K19" s="354">
        <f t="shared" si="2"/>
        <v>7</v>
      </c>
      <c r="L19" s="369"/>
      <c r="M19" s="356">
        <v>16</v>
      </c>
      <c r="N19" s="358">
        <f t="shared" si="3"/>
        <v>0</v>
      </c>
      <c r="O19" s="308"/>
      <c r="P19" s="365" t="s">
        <v>370</v>
      </c>
      <c r="Q19" s="358">
        <f t="shared" si="4"/>
        <v>0</v>
      </c>
      <c r="R19" s="358"/>
      <c r="S19" s="356">
        <v>10</v>
      </c>
      <c r="T19" s="358">
        <f t="shared" si="5"/>
        <v>6</v>
      </c>
      <c r="U19" s="364"/>
      <c r="V19" s="220"/>
      <c r="W19" s="354">
        <f t="shared" si="6"/>
        <v>0</v>
      </c>
      <c r="X19" s="369"/>
      <c r="Y19" s="356"/>
      <c r="Z19" s="354">
        <f t="shared" si="7"/>
        <v>0</v>
      </c>
      <c r="AA19" s="308"/>
      <c r="AB19" s="362">
        <f t="shared" si="8"/>
        <v>18</v>
      </c>
      <c r="AC19" s="363">
        <v>194</v>
      </c>
    </row>
    <row r="20" spans="1:29" ht="15.75">
      <c r="A20" s="353" t="s">
        <v>19</v>
      </c>
      <c r="B20" s="294">
        <v>3</v>
      </c>
      <c r="C20" s="359" t="s">
        <v>382</v>
      </c>
      <c r="D20" s="220">
        <v>15</v>
      </c>
      <c r="E20" s="354">
        <f t="shared" si="0"/>
        <v>1</v>
      </c>
      <c r="F20" s="359"/>
      <c r="G20" s="356">
        <v>15</v>
      </c>
      <c r="H20" s="354">
        <f t="shared" si="1"/>
        <v>1</v>
      </c>
      <c r="I20" s="308"/>
      <c r="J20" s="220">
        <v>11</v>
      </c>
      <c r="K20" s="354">
        <f t="shared" si="2"/>
        <v>5</v>
      </c>
      <c r="L20" s="359"/>
      <c r="M20" s="356">
        <v>11</v>
      </c>
      <c r="N20" s="358">
        <f t="shared" si="3"/>
        <v>5</v>
      </c>
      <c r="O20" s="364">
        <v>1</v>
      </c>
      <c r="P20" s="365" t="s">
        <v>370</v>
      </c>
      <c r="Q20" s="354">
        <f t="shared" si="4"/>
        <v>0</v>
      </c>
      <c r="R20" s="366"/>
      <c r="S20" s="356">
        <v>13</v>
      </c>
      <c r="T20" s="354">
        <f t="shared" si="5"/>
        <v>3</v>
      </c>
      <c r="U20" s="364"/>
      <c r="V20" s="220"/>
      <c r="W20" s="354">
        <f t="shared" si="6"/>
        <v>0</v>
      </c>
      <c r="X20" s="359"/>
      <c r="Y20" s="356"/>
      <c r="Z20" s="354">
        <f t="shared" si="7"/>
        <v>0</v>
      </c>
      <c r="AA20" s="308"/>
      <c r="AB20" s="362">
        <f t="shared" si="8"/>
        <v>14</v>
      </c>
      <c r="AC20" s="363">
        <v>192</v>
      </c>
    </row>
    <row r="21" spans="1:29" ht="15.75">
      <c r="A21" s="353" t="s">
        <v>20</v>
      </c>
      <c r="B21" s="294">
        <v>76</v>
      </c>
      <c r="C21" s="285" t="s">
        <v>383</v>
      </c>
      <c r="D21" s="220">
        <v>10</v>
      </c>
      <c r="E21" s="354">
        <f t="shared" si="0"/>
        <v>6</v>
      </c>
      <c r="F21" s="355"/>
      <c r="G21" s="356">
        <v>12</v>
      </c>
      <c r="H21" s="354">
        <f t="shared" si="1"/>
        <v>4</v>
      </c>
      <c r="I21" s="357"/>
      <c r="J21" s="220" t="s">
        <v>373</v>
      </c>
      <c r="K21" s="358">
        <f t="shared" si="2"/>
        <v>0</v>
      </c>
      <c r="L21" s="355"/>
      <c r="M21" s="356" t="s">
        <v>373</v>
      </c>
      <c r="N21" s="358">
        <f t="shared" si="3"/>
        <v>0</v>
      </c>
      <c r="O21" s="357"/>
      <c r="P21" s="220" t="s">
        <v>373</v>
      </c>
      <c r="Q21" s="354">
        <f t="shared" si="4"/>
        <v>0</v>
      </c>
      <c r="R21" s="366"/>
      <c r="S21" s="356" t="s">
        <v>373</v>
      </c>
      <c r="T21" s="354">
        <f t="shared" si="5"/>
        <v>0</v>
      </c>
      <c r="U21" s="364"/>
      <c r="V21" s="220"/>
      <c r="W21" s="361">
        <f t="shared" si="6"/>
        <v>0</v>
      </c>
      <c r="X21" s="355"/>
      <c r="Y21" s="356"/>
      <c r="Z21" s="358">
        <f t="shared" si="7"/>
        <v>0</v>
      </c>
      <c r="AA21" s="357"/>
      <c r="AB21" s="362">
        <f t="shared" si="8"/>
        <v>10</v>
      </c>
      <c r="AC21" s="363">
        <v>190</v>
      </c>
    </row>
    <row r="22" spans="1:29" ht="15.75">
      <c r="A22" s="353" t="s">
        <v>21</v>
      </c>
      <c r="B22" s="294">
        <v>12</v>
      </c>
      <c r="C22" s="120" t="s">
        <v>384</v>
      </c>
      <c r="D22" s="220">
        <v>12</v>
      </c>
      <c r="E22" s="354">
        <f t="shared" si="0"/>
        <v>4</v>
      </c>
      <c r="F22" s="355"/>
      <c r="G22" s="356">
        <v>16</v>
      </c>
      <c r="H22" s="354">
        <f t="shared" si="1"/>
        <v>0</v>
      </c>
      <c r="I22" s="357"/>
      <c r="J22" s="220">
        <v>13</v>
      </c>
      <c r="K22" s="358">
        <f t="shared" si="2"/>
        <v>3</v>
      </c>
      <c r="L22" s="355"/>
      <c r="M22" s="356">
        <v>17</v>
      </c>
      <c r="N22" s="358">
        <f t="shared" si="3"/>
        <v>0</v>
      </c>
      <c r="O22" s="357"/>
      <c r="P22" s="220" t="s">
        <v>373</v>
      </c>
      <c r="Q22" s="354">
        <f t="shared" si="4"/>
        <v>0</v>
      </c>
      <c r="R22" s="366"/>
      <c r="S22" s="356" t="s">
        <v>373</v>
      </c>
      <c r="T22" s="354">
        <f t="shared" si="5"/>
        <v>0</v>
      </c>
      <c r="U22" s="364"/>
      <c r="V22" s="370"/>
      <c r="W22" s="371">
        <f t="shared" si="6"/>
        <v>0</v>
      </c>
      <c r="X22" s="372"/>
      <c r="Y22" s="373"/>
      <c r="Z22" s="374">
        <f t="shared" si="7"/>
        <v>0</v>
      </c>
      <c r="AA22" s="375"/>
      <c r="AB22" s="362">
        <f t="shared" si="8"/>
        <v>7</v>
      </c>
      <c r="AC22" s="363">
        <v>188</v>
      </c>
    </row>
    <row r="23" spans="1:29" ht="15.75">
      <c r="A23" s="353" t="s">
        <v>22</v>
      </c>
      <c r="B23" s="295">
        <v>46</v>
      </c>
      <c r="C23" s="296" t="s">
        <v>385</v>
      </c>
      <c r="D23" s="220" t="s">
        <v>373</v>
      </c>
      <c r="E23" s="354"/>
      <c r="F23" s="355"/>
      <c r="G23" s="356" t="s">
        <v>373</v>
      </c>
      <c r="H23" s="354"/>
      <c r="I23" s="357"/>
      <c r="J23" s="365" t="s">
        <v>370</v>
      </c>
      <c r="K23" s="358">
        <f t="shared" si="2"/>
        <v>0</v>
      </c>
      <c r="L23" s="355"/>
      <c r="M23" s="356">
        <v>15</v>
      </c>
      <c r="N23" s="358">
        <f t="shared" si="3"/>
        <v>1</v>
      </c>
      <c r="O23" s="357"/>
      <c r="P23" s="220">
        <v>11</v>
      </c>
      <c r="Q23" s="354">
        <f t="shared" si="4"/>
        <v>5</v>
      </c>
      <c r="R23" s="366">
        <v>1</v>
      </c>
      <c r="S23" s="367" t="s">
        <v>370</v>
      </c>
      <c r="T23" s="354">
        <f t="shared" si="5"/>
        <v>0</v>
      </c>
      <c r="U23" s="376"/>
      <c r="V23" s="370"/>
      <c r="W23" s="371">
        <f t="shared" si="6"/>
        <v>0</v>
      </c>
      <c r="X23" s="372"/>
      <c r="Y23" s="373"/>
      <c r="Z23" s="374">
        <f t="shared" si="7"/>
        <v>0</v>
      </c>
      <c r="AA23" s="375"/>
      <c r="AB23" s="362">
        <f t="shared" si="8"/>
        <v>5</v>
      </c>
      <c r="AC23" s="363">
        <v>186</v>
      </c>
    </row>
    <row r="24" spans="1:29" ht="15.75">
      <c r="A24" s="353" t="s">
        <v>24</v>
      </c>
      <c r="B24" s="295">
        <v>45</v>
      </c>
      <c r="C24" s="296" t="s">
        <v>386</v>
      </c>
      <c r="D24" s="370" t="s">
        <v>373</v>
      </c>
      <c r="E24" s="377"/>
      <c r="F24" s="372"/>
      <c r="G24" s="373" t="s">
        <v>373</v>
      </c>
      <c r="H24" s="377"/>
      <c r="I24" s="375"/>
      <c r="J24" s="220" t="s">
        <v>373</v>
      </c>
      <c r="K24" s="358">
        <f t="shared" si="2"/>
        <v>0</v>
      </c>
      <c r="L24" s="355"/>
      <c r="M24" s="356" t="s">
        <v>373</v>
      </c>
      <c r="N24" s="358">
        <f t="shared" si="3"/>
        <v>0</v>
      </c>
      <c r="O24" s="357"/>
      <c r="P24" s="365" t="s">
        <v>370</v>
      </c>
      <c r="Q24" s="354">
        <f t="shared" si="4"/>
        <v>0</v>
      </c>
      <c r="R24" s="366"/>
      <c r="S24" s="356">
        <v>12</v>
      </c>
      <c r="T24" s="354">
        <f t="shared" si="5"/>
        <v>4</v>
      </c>
      <c r="U24" s="376"/>
      <c r="V24" s="370"/>
      <c r="W24" s="371">
        <f t="shared" si="6"/>
        <v>0</v>
      </c>
      <c r="X24" s="372"/>
      <c r="Y24" s="373"/>
      <c r="Z24" s="374">
        <f t="shared" si="7"/>
        <v>0</v>
      </c>
      <c r="AA24" s="375"/>
      <c r="AB24" s="362">
        <f t="shared" si="8"/>
        <v>4</v>
      </c>
      <c r="AC24" s="363">
        <v>184</v>
      </c>
    </row>
    <row r="25" spans="1:29" ht="15.75">
      <c r="A25" s="353" t="s">
        <v>27</v>
      </c>
      <c r="B25" s="295">
        <v>1</v>
      </c>
      <c r="C25" s="296" t="s">
        <v>387</v>
      </c>
      <c r="D25" s="370" t="s">
        <v>373</v>
      </c>
      <c r="E25" s="377"/>
      <c r="F25" s="372"/>
      <c r="G25" s="373" t="s">
        <v>373</v>
      </c>
      <c r="H25" s="377"/>
      <c r="I25" s="375"/>
      <c r="J25" s="220">
        <v>16</v>
      </c>
      <c r="K25" s="358">
        <f t="shared" si="2"/>
        <v>0</v>
      </c>
      <c r="L25" s="355"/>
      <c r="M25" s="356">
        <v>14</v>
      </c>
      <c r="N25" s="358">
        <f t="shared" si="3"/>
        <v>2</v>
      </c>
      <c r="O25" s="357"/>
      <c r="P25" s="220">
        <v>15</v>
      </c>
      <c r="Q25" s="354">
        <f t="shared" si="4"/>
        <v>1</v>
      </c>
      <c r="R25" s="366"/>
      <c r="S25" s="356">
        <v>18</v>
      </c>
      <c r="T25" s="354">
        <f t="shared" si="5"/>
        <v>0</v>
      </c>
      <c r="U25" s="376"/>
      <c r="V25" s="370"/>
      <c r="W25" s="371">
        <f t="shared" si="6"/>
        <v>0</v>
      </c>
      <c r="X25" s="372"/>
      <c r="Y25" s="373"/>
      <c r="Z25" s="374">
        <f t="shared" si="7"/>
        <v>0</v>
      </c>
      <c r="AA25" s="375"/>
      <c r="AB25" s="362">
        <f t="shared" si="8"/>
        <v>3</v>
      </c>
      <c r="AC25" s="363">
        <v>182</v>
      </c>
    </row>
    <row r="26" spans="1:29" ht="16.5" thickBot="1">
      <c r="A26" s="353" t="s">
        <v>28</v>
      </c>
      <c r="B26" s="295">
        <v>107</v>
      </c>
      <c r="C26" s="378" t="s">
        <v>388</v>
      </c>
      <c r="D26" s="379" t="s">
        <v>373</v>
      </c>
      <c r="E26" s="377">
        <f>IF(D26=1,17,IF(D26=2,15,IF(D26=3,13,IF(D26=4,12,IF(D26=5,11,IF(D26=6,10,IF(D26=7,9,IF(D26=8,8))))))))+IF(D26=9,7,IF(D26=10,6,IF(D26=11,5,IF(D26=12,4,IF(D26=13,3,IF(D26=14,2,IF(D26=15,1)))))))</f>
        <v>0</v>
      </c>
      <c r="F26" s="380"/>
      <c r="G26" s="373" t="s">
        <v>373</v>
      </c>
      <c r="H26" s="377">
        <f>IF(G26=1,17,IF(G26=2,15,IF(G26=3,13,IF(G26=4,12,IF(G26=5,11,IF(G26=6,10,IF(G26=7,9,IF(G26=8,8))))))))+IF(G26=9,7,IF(G26=10,6,IF(G26=11,5,IF(G26=12,4,IF(G26=13,3,IF(G26=14,2,IF(G26=15,1)))))))</f>
        <v>0</v>
      </c>
      <c r="I26" s="310"/>
      <c r="J26" s="370" t="s">
        <v>373</v>
      </c>
      <c r="K26" s="377">
        <f t="shared" si="2"/>
        <v>0</v>
      </c>
      <c r="L26" s="380"/>
      <c r="M26" s="373" t="s">
        <v>373</v>
      </c>
      <c r="N26" s="374">
        <f t="shared" si="3"/>
        <v>0</v>
      </c>
      <c r="O26" s="310"/>
      <c r="P26" s="370">
        <v>13</v>
      </c>
      <c r="Q26" s="374">
        <f t="shared" si="4"/>
        <v>3</v>
      </c>
      <c r="R26" s="374"/>
      <c r="S26" s="373">
        <v>19</v>
      </c>
      <c r="T26" s="374">
        <f t="shared" si="5"/>
        <v>0</v>
      </c>
      <c r="U26" s="381"/>
      <c r="V26" s="370"/>
      <c r="W26" s="377">
        <f t="shared" si="6"/>
        <v>0</v>
      </c>
      <c r="X26" s="380"/>
      <c r="Y26" s="373"/>
      <c r="Z26" s="377">
        <f t="shared" si="7"/>
        <v>0</v>
      </c>
      <c r="AA26" s="310"/>
      <c r="AB26" s="362">
        <f t="shared" si="8"/>
        <v>3</v>
      </c>
      <c r="AC26" s="382">
        <v>180</v>
      </c>
    </row>
    <row r="27" spans="1:29" ht="15.75">
      <c r="A27" s="383" t="s">
        <v>389</v>
      </c>
      <c r="B27" s="384"/>
      <c r="C27" s="385" t="s">
        <v>390</v>
      </c>
      <c r="D27" s="384"/>
      <c r="E27" s="386"/>
      <c r="F27" s="385"/>
      <c r="G27" s="384"/>
      <c r="H27" s="386"/>
      <c r="I27" s="385"/>
      <c r="J27" s="385"/>
      <c r="K27" s="386"/>
      <c r="L27" s="385"/>
      <c r="M27" s="385"/>
      <c r="N27" s="387"/>
      <c r="O27" s="385"/>
      <c r="P27" s="385"/>
      <c r="Q27" s="387"/>
      <c r="R27" s="384"/>
      <c r="S27" s="385"/>
      <c r="T27" s="387"/>
      <c r="U27" s="384"/>
      <c r="V27" s="384"/>
      <c r="W27" s="384"/>
      <c r="X27" s="384"/>
      <c r="Y27" s="384"/>
      <c r="Z27" s="384"/>
      <c r="AA27" s="384"/>
      <c r="AB27" s="388"/>
      <c r="AC27" s="337"/>
    </row>
    <row r="28" spans="1:29" ht="16.5" thickBot="1">
      <c r="A28" s="389" t="s">
        <v>391</v>
      </c>
      <c r="B28" s="390"/>
      <c r="C28" s="391" t="s">
        <v>172</v>
      </c>
      <c r="D28" s="390"/>
      <c r="E28" s="392"/>
      <c r="F28" s="391"/>
      <c r="G28" s="390"/>
      <c r="H28" s="392"/>
      <c r="I28" s="391"/>
      <c r="J28" s="391"/>
      <c r="K28" s="392"/>
      <c r="L28" s="391"/>
      <c r="M28" s="391"/>
      <c r="N28" s="393"/>
      <c r="O28" s="391"/>
      <c r="P28" s="391"/>
      <c r="Q28" s="393"/>
      <c r="R28" s="390"/>
      <c r="S28" s="391"/>
      <c r="T28" s="393"/>
      <c r="U28" s="390"/>
      <c r="V28" s="390"/>
      <c r="W28" s="390"/>
      <c r="X28" s="390"/>
      <c r="Y28" s="390"/>
      <c r="Z28" s="390"/>
      <c r="AA28" s="390"/>
      <c r="AB28" s="394">
        <v>43134</v>
      </c>
      <c r="AC28" s="337"/>
    </row>
    <row r="29" spans="1:29" ht="15.75">
      <c r="A29" s="383" t="s">
        <v>392</v>
      </c>
      <c r="B29" s="384"/>
      <c r="C29" s="385" t="s">
        <v>393</v>
      </c>
      <c r="D29" s="384"/>
      <c r="E29" s="386"/>
      <c r="F29" s="385"/>
      <c r="G29" s="384"/>
      <c r="H29" s="386"/>
      <c r="I29" s="385"/>
      <c r="J29" s="385"/>
      <c r="K29" s="386"/>
      <c r="L29" s="385"/>
      <c r="M29" s="385"/>
      <c r="N29" s="387"/>
      <c r="O29" s="385"/>
      <c r="P29" s="385"/>
      <c r="Q29" s="387"/>
      <c r="R29" s="384"/>
      <c r="S29" s="385"/>
      <c r="T29" s="387"/>
      <c r="U29" s="384"/>
      <c r="V29" s="384"/>
      <c r="W29" s="384"/>
      <c r="X29" s="384"/>
      <c r="Y29" s="384"/>
      <c r="Z29" s="384"/>
      <c r="AA29" s="384"/>
      <c r="AB29" s="388"/>
      <c r="AC29" s="337"/>
    </row>
    <row r="30" spans="1:29" ht="16.5" thickBot="1">
      <c r="A30" s="395" t="s">
        <v>394</v>
      </c>
      <c r="B30" s="390"/>
      <c r="C30" s="391" t="s">
        <v>376</v>
      </c>
      <c r="D30" s="390"/>
      <c r="E30" s="392"/>
      <c r="F30" s="391"/>
      <c r="G30" s="390"/>
      <c r="H30" s="392"/>
      <c r="I30" s="391"/>
      <c r="J30" s="391"/>
      <c r="K30" s="392"/>
      <c r="L30" s="391"/>
      <c r="M30" s="391"/>
      <c r="N30" s="393"/>
      <c r="O30" s="391"/>
      <c r="P30" s="391"/>
      <c r="Q30" s="393"/>
      <c r="R30" s="390"/>
      <c r="S30" s="391"/>
      <c r="T30" s="393"/>
      <c r="U30" s="390"/>
      <c r="V30" s="390"/>
      <c r="W30" s="390"/>
      <c r="X30" s="390"/>
      <c r="Y30" s="390"/>
      <c r="Z30" s="390"/>
      <c r="AA30" s="390"/>
      <c r="AB30" s="394">
        <v>43162</v>
      </c>
      <c r="AC30" s="337"/>
    </row>
    <row r="31" spans="1:29" ht="15.75">
      <c r="A31" s="383" t="s">
        <v>395</v>
      </c>
      <c r="B31" s="384"/>
      <c r="C31" s="385" t="s">
        <v>396</v>
      </c>
      <c r="D31" s="384"/>
      <c r="E31" s="386"/>
      <c r="F31" s="385"/>
      <c r="G31" s="384"/>
      <c r="H31" s="386"/>
      <c r="I31" s="385"/>
      <c r="J31" s="385"/>
      <c r="K31" s="386"/>
      <c r="L31" s="385"/>
      <c r="M31" s="385"/>
      <c r="N31" s="387"/>
      <c r="O31" s="385"/>
      <c r="P31" s="385"/>
      <c r="Q31" s="387"/>
      <c r="R31" s="384"/>
      <c r="S31" s="385"/>
      <c r="T31" s="387"/>
      <c r="U31" s="384"/>
      <c r="V31" s="396"/>
      <c r="W31" s="396"/>
      <c r="X31" s="396"/>
      <c r="Y31" s="396"/>
      <c r="Z31" s="396"/>
      <c r="AA31" s="396"/>
      <c r="AB31" s="397"/>
      <c r="AC31" s="337"/>
    </row>
    <row r="32" spans="1:29" ht="16.5" thickBot="1">
      <c r="A32" s="389" t="s">
        <v>394</v>
      </c>
      <c r="B32" s="390"/>
      <c r="C32" s="391" t="s">
        <v>369</v>
      </c>
      <c r="D32" s="390"/>
      <c r="E32" s="392"/>
      <c r="F32" s="391"/>
      <c r="G32" s="390"/>
      <c r="H32" s="392"/>
      <c r="I32" s="391"/>
      <c r="J32" s="391"/>
      <c r="K32" s="392"/>
      <c r="L32" s="391"/>
      <c r="M32" s="391"/>
      <c r="N32" s="393"/>
      <c r="O32" s="391"/>
      <c r="P32" s="391"/>
      <c r="Q32" s="393"/>
      <c r="R32" s="390"/>
      <c r="S32" s="391"/>
      <c r="T32" s="393"/>
      <c r="U32" s="390"/>
      <c r="V32" s="398"/>
      <c r="W32" s="398"/>
      <c r="X32" s="398"/>
      <c r="Y32" s="398"/>
      <c r="Z32" s="398"/>
      <c r="AA32" s="398"/>
      <c r="AB32" s="394">
        <v>43204</v>
      </c>
      <c r="AC32" s="337"/>
    </row>
    <row r="33" spans="1:29" ht="15.75">
      <c r="A33" s="383" t="s">
        <v>397</v>
      </c>
      <c r="B33" s="384"/>
      <c r="C33" s="385" t="s">
        <v>398</v>
      </c>
      <c r="D33" s="384"/>
      <c r="E33" s="386"/>
      <c r="F33" s="385"/>
      <c r="G33" s="384"/>
      <c r="H33" s="386"/>
      <c r="I33" s="385"/>
      <c r="J33" s="385"/>
      <c r="K33" s="386"/>
      <c r="L33" s="385"/>
      <c r="M33" s="385"/>
      <c r="N33" s="387"/>
      <c r="O33" s="385"/>
      <c r="P33" s="385"/>
      <c r="Q33" s="387"/>
      <c r="R33" s="384"/>
      <c r="S33" s="385"/>
      <c r="T33" s="387"/>
      <c r="U33" s="384"/>
      <c r="V33" s="384"/>
      <c r="W33" s="384"/>
      <c r="X33" s="384"/>
      <c r="Y33" s="384"/>
      <c r="Z33" s="384"/>
      <c r="AA33" s="384"/>
      <c r="AB33" s="388"/>
      <c r="AC33" s="337"/>
    </row>
    <row r="34" spans="1:29" ht="16.5" thickBot="1">
      <c r="A34" s="395" t="s">
        <v>394</v>
      </c>
      <c r="B34" s="390"/>
      <c r="C34" s="391"/>
      <c r="D34" s="390"/>
      <c r="E34" s="392"/>
      <c r="F34" s="391"/>
      <c r="G34" s="390"/>
      <c r="H34" s="392"/>
      <c r="I34" s="391"/>
      <c r="J34" s="391"/>
      <c r="K34" s="392"/>
      <c r="L34" s="391"/>
      <c r="M34" s="391"/>
      <c r="N34" s="393"/>
      <c r="O34" s="391"/>
      <c r="P34" s="391"/>
      <c r="Q34" s="393"/>
      <c r="R34" s="390"/>
      <c r="S34" s="391"/>
      <c r="T34" s="393"/>
      <c r="U34" s="390"/>
      <c r="V34" s="390"/>
      <c r="W34" s="390"/>
      <c r="X34" s="390"/>
      <c r="Y34" s="390"/>
      <c r="Z34" s="390"/>
      <c r="AA34" s="390"/>
      <c r="AB34" s="394">
        <v>43225</v>
      </c>
      <c r="AC34" s="337"/>
    </row>
    <row r="35" spans="1:29" ht="15.75">
      <c r="A35" s="383" t="s">
        <v>399</v>
      </c>
      <c r="B35" s="384"/>
      <c r="C35" s="385" t="s">
        <v>398</v>
      </c>
      <c r="D35" s="384"/>
      <c r="E35" s="386"/>
      <c r="F35" s="385"/>
      <c r="G35" s="384"/>
      <c r="H35" s="386"/>
      <c r="I35" s="385"/>
      <c r="J35" s="385"/>
      <c r="K35" s="386"/>
      <c r="L35" s="385"/>
      <c r="M35" s="385"/>
      <c r="N35" s="387"/>
      <c r="O35" s="385"/>
      <c r="P35" s="385"/>
      <c r="Q35" s="387"/>
      <c r="R35" s="384"/>
      <c r="S35" s="385"/>
      <c r="T35" s="387"/>
      <c r="U35" s="384"/>
      <c r="V35" s="396"/>
      <c r="W35" s="396"/>
      <c r="X35" s="396"/>
      <c r="Y35" s="396"/>
      <c r="Z35" s="396"/>
      <c r="AA35" s="396"/>
      <c r="AB35" s="388"/>
      <c r="AC35" s="337"/>
    </row>
    <row r="36" spans="1:29" ht="16.5" thickBot="1">
      <c r="A36" s="389" t="s">
        <v>394</v>
      </c>
      <c r="B36" s="390"/>
      <c r="C36" s="391"/>
      <c r="D36" s="390"/>
      <c r="E36" s="392"/>
      <c r="F36" s="391"/>
      <c r="G36" s="390"/>
      <c r="H36" s="392"/>
      <c r="I36" s="391"/>
      <c r="J36" s="391"/>
      <c r="K36" s="392"/>
      <c r="L36" s="391"/>
      <c r="M36" s="391"/>
      <c r="N36" s="393"/>
      <c r="O36" s="391"/>
      <c r="P36" s="391"/>
      <c r="Q36" s="393"/>
      <c r="R36" s="390"/>
      <c r="S36" s="391"/>
      <c r="T36" s="393"/>
      <c r="U36" s="390"/>
      <c r="V36" s="398"/>
      <c r="W36" s="398"/>
      <c r="X36" s="398"/>
      <c r="Y36" s="398"/>
      <c r="Z36" s="398"/>
      <c r="AA36" s="398"/>
      <c r="AB36" s="394">
        <v>43330</v>
      </c>
      <c r="AC36" s="337"/>
    </row>
  </sheetData>
  <sheetProtection/>
  <mergeCells count="7">
    <mergeCell ref="A1:C2"/>
    <mergeCell ref="D1:AA1"/>
    <mergeCell ref="AB1:AB2"/>
    <mergeCell ref="D2:I2"/>
    <mergeCell ref="J2:O2"/>
    <mergeCell ref="P2:U2"/>
    <mergeCell ref="V2:AA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1" sqref="A1:AC16384"/>
    </sheetView>
  </sheetViews>
  <sheetFormatPr defaultColWidth="9.140625" defaultRowHeight="12.75"/>
  <cols>
    <col min="1" max="1" width="8.140625" style="0" bestFit="1" customWidth="1"/>
    <col min="2" max="2" width="5.421875" style="0" bestFit="1" customWidth="1"/>
    <col min="3" max="3" width="26.57421875" style="0" bestFit="1" customWidth="1"/>
    <col min="4" max="4" width="6.7109375" style="0" bestFit="1" customWidth="1"/>
    <col min="5" max="5" width="5.140625" style="0" hidden="1" customWidth="1"/>
    <col min="6" max="6" width="2.140625" style="0" bestFit="1" customWidth="1"/>
    <col min="7" max="7" width="6.7109375" style="0" bestFit="1" customWidth="1"/>
    <col min="8" max="8" width="5.140625" style="0" hidden="1" customWidth="1"/>
    <col min="9" max="9" width="2.140625" style="0" bestFit="1" customWidth="1"/>
    <col min="10" max="10" width="6.7109375" style="0" bestFit="1" customWidth="1"/>
    <col min="11" max="11" width="5.140625" style="0" hidden="1" customWidth="1"/>
    <col min="12" max="12" width="2.140625" style="0" bestFit="1" customWidth="1"/>
    <col min="13" max="13" width="6.7109375" style="0" bestFit="1" customWidth="1"/>
    <col min="14" max="14" width="5.140625" style="0" hidden="1" customWidth="1"/>
    <col min="15" max="15" width="2.140625" style="0" bestFit="1" customWidth="1"/>
    <col min="16" max="16" width="6.7109375" style="0" bestFit="1" customWidth="1"/>
    <col min="17" max="17" width="5.140625" style="0" hidden="1" customWidth="1"/>
    <col min="18" max="18" width="2.140625" style="0" bestFit="1" customWidth="1"/>
    <col min="19" max="19" width="6.7109375" style="0" bestFit="1" customWidth="1"/>
    <col min="20" max="20" width="5.140625" style="0" hidden="1" customWidth="1"/>
    <col min="21" max="21" width="2.140625" style="0" bestFit="1" customWidth="1"/>
    <col min="22" max="22" width="6.7109375" style="0" bestFit="1" customWidth="1"/>
    <col min="23" max="23" width="5.140625" style="0" hidden="1" customWidth="1"/>
    <col min="24" max="24" width="2.140625" style="0" bestFit="1" customWidth="1"/>
    <col min="25" max="25" width="6.7109375" style="0" bestFit="1" customWidth="1"/>
    <col min="26" max="26" width="5.140625" style="0" hidden="1" customWidth="1"/>
    <col min="27" max="27" width="2.140625" style="0" bestFit="1" customWidth="1"/>
    <col min="28" max="28" width="7.7109375" style="0" bestFit="1" customWidth="1"/>
    <col min="29" max="29" width="10.57421875" style="0" bestFit="1" customWidth="1"/>
  </cols>
  <sheetData>
    <row r="1" spans="1:29" ht="16.5" thickBot="1">
      <c r="A1" s="331" t="s">
        <v>400</v>
      </c>
      <c r="B1" s="332"/>
      <c r="C1" s="333"/>
      <c r="D1" s="334" t="s">
        <v>357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 t="s">
        <v>16</v>
      </c>
      <c r="AC1" s="337"/>
    </row>
    <row r="2" spans="1:29" ht="16.5" thickBot="1">
      <c r="A2" s="338"/>
      <c r="B2" s="339"/>
      <c r="C2" s="340"/>
      <c r="D2" s="334" t="s">
        <v>358</v>
      </c>
      <c r="E2" s="335"/>
      <c r="F2" s="335"/>
      <c r="G2" s="335"/>
      <c r="H2" s="335"/>
      <c r="I2" s="341"/>
      <c r="J2" s="331" t="s">
        <v>359</v>
      </c>
      <c r="K2" s="332"/>
      <c r="L2" s="332"/>
      <c r="M2" s="332"/>
      <c r="N2" s="332"/>
      <c r="O2" s="333"/>
      <c r="P2" s="334" t="s">
        <v>360</v>
      </c>
      <c r="Q2" s="335"/>
      <c r="R2" s="335"/>
      <c r="S2" s="335"/>
      <c r="T2" s="335"/>
      <c r="U2" s="341"/>
      <c r="V2" s="334" t="s">
        <v>361</v>
      </c>
      <c r="W2" s="335"/>
      <c r="X2" s="335"/>
      <c r="Y2" s="335"/>
      <c r="Z2" s="335"/>
      <c r="AA2" s="341"/>
      <c r="AB2" s="342"/>
      <c r="AC2" s="337"/>
    </row>
    <row r="3" spans="1:29" ht="15.75">
      <c r="A3" s="399" t="s">
        <v>362</v>
      </c>
      <c r="B3" s="346" t="s">
        <v>0</v>
      </c>
      <c r="C3" s="345" t="s">
        <v>1</v>
      </c>
      <c r="D3" s="346" t="s">
        <v>363</v>
      </c>
      <c r="E3" s="347" t="s">
        <v>364</v>
      </c>
      <c r="F3" s="348" t="s">
        <v>365</v>
      </c>
      <c r="G3" s="349" t="s">
        <v>366</v>
      </c>
      <c r="H3" s="347" t="s">
        <v>364</v>
      </c>
      <c r="I3" s="400" t="s">
        <v>365</v>
      </c>
      <c r="J3" s="346" t="s">
        <v>363</v>
      </c>
      <c r="K3" s="347" t="s">
        <v>364</v>
      </c>
      <c r="L3" s="348" t="s">
        <v>365</v>
      </c>
      <c r="M3" s="349" t="s">
        <v>366</v>
      </c>
      <c r="N3" s="347" t="s">
        <v>364</v>
      </c>
      <c r="O3" s="400" t="s">
        <v>365</v>
      </c>
      <c r="P3" s="346" t="s">
        <v>363</v>
      </c>
      <c r="Q3" s="347" t="s">
        <v>364</v>
      </c>
      <c r="R3" s="348" t="s">
        <v>365</v>
      </c>
      <c r="S3" s="349" t="s">
        <v>366</v>
      </c>
      <c r="T3" s="347" t="s">
        <v>364</v>
      </c>
      <c r="U3" s="400" t="s">
        <v>365</v>
      </c>
      <c r="V3" s="346" t="s">
        <v>363</v>
      </c>
      <c r="W3" s="347" t="s">
        <v>364</v>
      </c>
      <c r="X3" s="348" t="s">
        <v>365</v>
      </c>
      <c r="Y3" s="349" t="s">
        <v>366</v>
      </c>
      <c r="Z3" s="347" t="s">
        <v>364</v>
      </c>
      <c r="AA3" s="400" t="s">
        <v>365</v>
      </c>
      <c r="AB3" s="351" t="s">
        <v>367</v>
      </c>
      <c r="AC3" s="352" t="s">
        <v>368</v>
      </c>
    </row>
    <row r="4" spans="1:29" ht="15.75">
      <c r="A4" s="274" t="s">
        <v>2</v>
      </c>
      <c r="B4" s="135">
        <v>137</v>
      </c>
      <c r="C4" s="136" t="s">
        <v>401</v>
      </c>
      <c r="D4" s="220">
        <v>1</v>
      </c>
      <c r="E4" s="361">
        <f aca="true" t="shared" si="0" ref="E4:E26">IF(D4=1,17,IF(D4=2,15,IF(D4=3,13,IF(D4=4,12,IF(D4=5,11,IF(D4=6,10,IF(D4=7,9,IF(D4=8,8))))))))+IF(D4=9,7,IF(D4=10,6,IF(D4=11,5,IF(D4=12,4,IF(D4=13,3,IF(D4=14,2,IF(D4=15,1)))))))</f>
        <v>17</v>
      </c>
      <c r="F4" s="355"/>
      <c r="G4" s="356">
        <v>1</v>
      </c>
      <c r="H4" s="358">
        <f aca="true" t="shared" si="1" ref="H4:H26">IF(G4=1,17,IF(G4=2,15,IF(G4=3,13,IF(G4=4,12,IF(G4=5,11,IF(G4=6,10,IF(G4=7,9,IF(G4=8,8))))))))+IF(G4=9,7,IF(G4=10,6,IF(G4=11,5,IF(G4=12,4,IF(G4=13,3,IF(G4=14,2,IF(G4=15,1)))))))</f>
        <v>17</v>
      </c>
      <c r="I4" s="401"/>
      <c r="J4" s="220">
        <v>2</v>
      </c>
      <c r="K4" s="358">
        <f aca="true" t="shared" si="2" ref="K4:K26">IF(J4=1,17,IF(J4=2,15,IF(J4=3,13,IF(J4=4,12,IF(J4=5,11,IF(J4=6,10,IF(J4=7,9,IF(J4=8,8))))))))+IF(J4=9,7,IF(J4=10,6,IF(J4=11,5,IF(J4=12,4,IF(J4=13,3,IF(J4=14,2,IF(J4=15,1)))))))</f>
        <v>15</v>
      </c>
      <c r="L4" s="355"/>
      <c r="M4" s="356">
        <v>7</v>
      </c>
      <c r="N4" s="358">
        <f aca="true" t="shared" si="3" ref="N4:N26">IF(M4=1,17,IF(M4=2,15,IF(M4=3,13,IF(M4=4,12,IF(M4=5,11,IF(M4=6,10,IF(M4=7,9,IF(M4=8,8))))))))+IF(M4=9,7,IF(M4=10,6,IF(M4=11,5,IF(M4=12,4,IF(M4=13,3,IF(M4=14,2,IF(M4=15,1)))))))</f>
        <v>9</v>
      </c>
      <c r="O4" s="401"/>
      <c r="P4" s="220">
        <v>1</v>
      </c>
      <c r="Q4" s="354">
        <f aca="true" t="shared" si="4" ref="Q4:Q26">IF(P4=1,17,IF(P4=2,15,IF(P4=3,13,IF(P4=4,12,IF(P4=5,11,IF(P4=6,10,IF(P4=7,9,IF(P4=8,8))))))))+IF(P4=9,7,IF(P4=10,6,IF(P4=11,5,IF(P4=12,4,IF(P4=13,3,IF(P4=14,2,IF(P4=15,1)))))))</f>
        <v>17</v>
      </c>
      <c r="R4" s="359"/>
      <c r="S4" s="356">
        <v>1</v>
      </c>
      <c r="T4" s="354">
        <f aca="true" t="shared" si="5" ref="T4:T26">IF(S4=1,17,IF(S4=2,15,IF(S4=3,13,IF(S4=4,12,IF(S4=5,11,IF(S4=6,10,IF(S4=7,9,IF(S4=8,8))))))))+IF(S4=9,7,IF(S4=10,6,IF(S4=11,5,IF(S4=12,4,IF(S4=13,3,IF(S4=14,2,IF(S4=15,1)))))))</f>
        <v>17</v>
      </c>
      <c r="U4" s="137"/>
      <c r="V4" s="220"/>
      <c r="W4" s="361">
        <f aca="true" t="shared" si="6" ref="W4:W26">IF(V4=1,17,IF(V4=2,15,IF(V4=3,13,IF(V4=4,12,IF(V4=5,11,IF(V4=6,10,IF(V4=7,9,IF(V4=8,8))))))))+IF(V4=9,7,IF(V4=10,6,IF(V4=11,5,IF(V4=12,4,IF(V4=13,3,IF(V4=14,2,IF(V4=15,1)))))))</f>
        <v>0</v>
      </c>
      <c r="X4" s="355"/>
      <c r="Y4" s="356"/>
      <c r="Z4" s="358">
        <f aca="true" t="shared" si="7" ref="Z4:Z26">IF(Y4=1,17,IF(Y4=2,15,IF(Y4=3,13,IF(Y4=4,12,IF(Y4=5,11,IF(Y4=6,10,IF(Y4=7,9,IF(Y4=8,8))))))))+IF(Y4=9,7,IF(Y4=10,6,IF(Y4=11,5,IF(Y4=12,4,IF(Y4=13,3,IF(Y4=14,2,IF(Y4=15,1)))))))</f>
        <v>0</v>
      </c>
      <c r="AA4" s="401"/>
      <c r="AB4" s="362">
        <f>SUM(E4+H4+K4+N4+Q4+T4+W4+Z4-F4-I4-L4-O4-R4-U4-X4-AA4)</f>
        <v>92</v>
      </c>
      <c r="AC4" s="363">
        <v>225</v>
      </c>
    </row>
    <row r="5" spans="1:29" ht="15.75">
      <c r="A5" s="274" t="s">
        <v>3</v>
      </c>
      <c r="B5" s="135">
        <v>53</v>
      </c>
      <c r="C5" s="136" t="s">
        <v>402</v>
      </c>
      <c r="D5" s="220">
        <v>3</v>
      </c>
      <c r="E5" s="361">
        <f t="shared" si="0"/>
        <v>13</v>
      </c>
      <c r="F5" s="355"/>
      <c r="G5" s="356">
        <v>2</v>
      </c>
      <c r="H5" s="358">
        <f t="shared" si="1"/>
        <v>15</v>
      </c>
      <c r="I5" s="401"/>
      <c r="J5" s="220">
        <v>9</v>
      </c>
      <c r="K5" s="358">
        <f t="shared" si="2"/>
        <v>7</v>
      </c>
      <c r="L5" s="355"/>
      <c r="M5" s="356">
        <v>5</v>
      </c>
      <c r="N5" s="358">
        <f t="shared" si="3"/>
        <v>11</v>
      </c>
      <c r="O5" s="401"/>
      <c r="P5" s="220">
        <v>2</v>
      </c>
      <c r="Q5" s="354">
        <f t="shared" si="4"/>
        <v>15</v>
      </c>
      <c r="R5" s="359"/>
      <c r="S5" s="356">
        <v>2</v>
      </c>
      <c r="T5" s="354">
        <f t="shared" si="5"/>
        <v>15</v>
      </c>
      <c r="U5" s="137"/>
      <c r="V5" s="220"/>
      <c r="W5" s="361">
        <f t="shared" si="6"/>
        <v>0</v>
      </c>
      <c r="X5" s="355"/>
      <c r="Y5" s="356"/>
      <c r="Z5" s="358">
        <f t="shared" si="7"/>
        <v>0</v>
      </c>
      <c r="AA5" s="401"/>
      <c r="AB5" s="362">
        <f>SUM(E5+H5+K5+N5+Q5+T5+W5+Z5-F5-I5-L5-O5-R5-U5-X5-AA5)+2</f>
        <v>78</v>
      </c>
      <c r="AC5" s="363">
        <v>220</v>
      </c>
    </row>
    <row r="6" spans="1:29" ht="15.75">
      <c r="A6" s="274" t="s">
        <v>4</v>
      </c>
      <c r="B6" s="135">
        <v>200</v>
      </c>
      <c r="C6" s="136" t="s">
        <v>403</v>
      </c>
      <c r="D6" s="220">
        <v>5</v>
      </c>
      <c r="E6" s="361">
        <f t="shared" si="0"/>
        <v>11</v>
      </c>
      <c r="F6" s="355"/>
      <c r="G6" s="356">
        <v>4</v>
      </c>
      <c r="H6" s="358">
        <f t="shared" si="1"/>
        <v>12</v>
      </c>
      <c r="I6" s="401"/>
      <c r="J6" s="220">
        <v>6</v>
      </c>
      <c r="K6" s="358">
        <f t="shared" si="2"/>
        <v>10</v>
      </c>
      <c r="L6" s="355"/>
      <c r="M6" s="356">
        <v>1</v>
      </c>
      <c r="N6" s="358">
        <f t="shared" si="3"/>
        <v>17</v>
      </c>
      <c r="O6" s="401"/>
      <c r="P6" s="220">
        <v>7</v>
      </c>
      <c r="Q6" s="354">
        <f t="shared" si="4"/>
        <v>9</v>
      </c>
      <c r="R6" s="359"/>
      <c r="S6" s="356">
        <v>8</v>
      </c>
      <c r="T6" s="354">
        <f t="shared" si="5"/>
        <v>8</v>
      </c>
      <c r="U6" s="137"/>
      <c r="V6" s="220"/>
      <c r="W6" s="361">
        <f t="shared" si="6"/>
        <v>0</v>
      </c>
      <c r="X6" s="355"/>
      <c r="Y6" s="356"/>
      <c r="Z6" s="358">
        <f t="shared" si="7"/>
        <v>0</v>
      </c>
      <c r="AA6" s="401"/>
      <c r="AB6" s="362">
        <f>SUM(E6+H6+K6+N6+Q6+T6+W6+Z6-F6-I6-L6-O6-R6-U6-X6-AA6)</f>
        <v>67</v>
      </c>
      <c r="AC6" s="363">
        <v>216</v>
      </c>
    </row>
    <row r="7" spans="1:29" ht="15.75">
      <c r="A7" s="274" t="s">
        <v>5</v>
      </c>
      <c r="B7" s="135">
        <v>35</v>
      </c>
      <c r="C7" s="136" t="s">
        <v>404</v>
      </c>
      <c r="D7" s="220">
        <v>9</v>
      </c>
      <c r="E7" s="361">
        <f t="shared" si="0"/>
        <v>7</v>
      </c>
      <c r="F7" s="368"/>
      <c r="G7" s="356">
        <v>10</v>
      </c>
      <c r="H7" s="358">
        <f t="shared" si="1"/>
        <v>6</v>
      </c>
      <c r="I7" s="401"/>
      <c r="J7" s="220">
        <v>4</v>
      </c>
      <c r="K7" s="354">
        <f t="shared" si="2"/>
        <v>12</v>
      </c>
      <c r="L7" s="359"/>
      <c r="M7" s="356">
        <v>2</v>
      </c>
      <c r="N7" s="354">
        <f t="shared" si="3"/>
        <v>15</v>
      </c>
      <c r="O7" s="137"/>
      <c r="P7" s="220">
        <v>3</v>
      </c>
      <c r="Q7" s="358">
        <f t="shared" si="4"/>
        <v>13</v>
      </c>
      <c r="R7" s="368"/>
      <c r="S7" s="356">
        <v>3</v>
      </c>
      <c r="T7" s="358">
        <f t="shared" si="5"/>
        <v>13</v>
      </c>
      <c r="U7" s="401"/>
      <c r="V7" s="220"/>
      <c r="W7" s="361">
        <f t="shared" si="6"/>
        <v>0</v>
      </c>
      <c r="X7" s="368"/>
      <c r="Y7" s="356"/>
      <c r="Z7" s="358">
        <f t="shared" si="7"/>
        <v>0</v>
      </c>
      <c r="AA7" s="401"/>
      <c r="AB7" s="362">
        <f>SUM(E7+H7+K7+N7+Q7+T7+W7+Z7-F7-I7-L7-O7-R7-U7-X7-AA7)</f>
        <v>66</v>
      </c>
      <c r="AC7" s="363">
        <v>214</v>
      </c>
    </row>
    <row r="8" spans="1:29" ht="15.75">
      <c r="A8" s="274" t="s">
        <v>6</v>
      </c>
      <c r="B8" s="135">
        <v>38</v>
      </c>
      <c r="C8" s="136" t="s">
        <v>405</v>
      </c>
      <c r="D8" s="220">
        <v>2</v>
      </c>
      <c r="E8" s="361">
        <f t="shared" si="0"/>
        <v>15</v>
      </c>
      <c r="F8" s="355"/>
      <c r="G8" s="356">
        <v>7</v>
      </c>
      <c r="H8" s="358">
        <f t="shared" si="1"/>
        <v>9</v>
      </c>
      <c r="I8" s="401"/>
      <c r="J8" s="220">
        <v>3</v>
      </c>
      <c r="K8" s="358">
        <f t="shared" si="2"/>
        <v>13</v>
      </c>
      <c r="L8" s="355"/>
      <c r="M8" s="356">
        <v>9</v>
      </c>
      <c r="N8" s="358">
        <f t="shared" si="3"/>
        <v>7</v>
      </c>
      <c r="O8" s="401"/>
      <c r="P8" s="220">
        <v>5</v>
      </c>
      <c r="Q8" s="354">
        <f t="shared" si="4"/>
        <v>11</v>
      </c>
      <c r="R8" s="359"/>
      <c r="S8" s="367" t="s">
        <v>370</v>
      </c>
      <c r="T8" s="354">
        <f t="shared" si="5"/>
        <v>0</v>
      </c>
      <c r="U8" s="137"/>
      <c r="V8" s="220"/>
      <c r="W8" s="361">
        <f t="shared" si="6"/>
        <v>0</v>
      </c>
      <c r="X8" s="355"/>
      <c r="Y8" s="356"/>
      <c r="Z8" s="358">
        <f t="shared" si="7"/>
        <v>0</v>
      </c>
      <c r="AA8" s="401"/>
      <c r="AB8" s="362">
        <f>SUM(E8+H8+K8+N8+Q8+T8+W8+Z8-F8-I8-L8-O8-R8-U8-X8-AA8)</f>
        <v>55</v>
      </c>
      <c r="AC8" s="363">
        <v>212</v>
      </c>
    </row>
    <row r="9" spans="1:29" ht="15.75">
      <c r="A9" s="274" t="s">
        <v>7</v>
      </c>
      <c r="B9" s="135">
        <v>7</v>
      </c>
      <c r="C9" s="137" t="s">
        <v>406</v>
      </c>
      <c r="D9" s="365" t="s">
        <v>370</v>
      </c>
      <c r="E9" s="354">
        <f t="shared" si="0"/>
        <v>0</v>
      </c>
      <c r="F9" s="369"/>
      <c r="G9" s="367" t="s">
        <v>370</v>
      </c>
      <c r="H9" s="354">
        <f t="shared" si="1"/>
        <v>0</v>
      </c>
      <c r="I9" s="137"/>
      <c r="J9" s="220">
        <v>1</v>
      </c>
      <c r="K9" s="354">
        <f t="shared" si="2"/>
        <v>17</v>
      </c>
      <c r="L9" s="369"/>
      <c r="M9" s="356">
        <v>3</v>
      </c>
      <c r="N9" s="354">
        <f t="shared" si="3"/>
        <v>13</v>
      </c>
      <c r="O9" s="137"/>
      <c r="P9" s="220">
        <v>4</v>
      </c>
      <c r="Q9" s="358">
        <f t="shared" si="4"/>
        <v>12</v>
      </c>
      <c r="R9" s="355"/>
      <c r="S9" s="356">
        <v>4</v>
      </c>
      <c r="T9" s="358">
        <f t="shared" si="5"/>
        <v>12</v>
      </c>
      <c r="U9" s="401"/>
      <c r="V9" s="220"/>
      <c r="W9" s="361">
        <f t="shared" si="6"/>
        <v>0</v>
      </c>
      <c r="X9" s="369"/>
      <c r="Y9" s="356"/>
      <c r="Z9" s="354">
        <f t="shared" si="7"/>
        <v>0</v>
      </c>
      <c r="AA9" s="137"/>
      <c r="AB9" s="362">
        <f>SUM(E9+H9+K9+N9+Q9+T9+W9+Z9-F9-I9-L9-O9-R9-U9-X9-AA9)</f>
        <v>54</v>
      </c>
      <c r="AC9" s="363">
        <v>210</v>
      </c>
    </row>
    <row r="10" spans="1:29" ht="15.75">
      <c r="A10" s="274" t="s">
        <v>8</v>
      </c>
      <c r="B10" s="135">
        <v>9</v>
      </c>
      <c r="C10" s="136" t="s">
        <v>407</v>
      </c>
      <c r="D10" s="365" t="s">
        <v>370</v>
      </c>
      <c r="E10" s="354">
        <f t="shared" si="0"/>
        <v>0</v>
      </c>
      <c r="F10" s="359"/>
      <c r="G10" s="356">
        <v>5</v>
      </c>
      <c r="H10" s="354">
        <f t="shared" si="1"/>
        <v>11</v>
      </c>
      <c r="I10" s="402">
        <v>1</v>
      </c>
      <c r="J10" s="220">
        <v>5</v>
      </c>
      <c r="K10" s="358">
        <f t="shared" si="2"/>
        <v>11</v>
      </c>
      <c r="L10" s="355"/>
      <c r="M10" s="356">
        <v>4</v>
      </c>
      <c r="N10" s="358">
        <f t="shared" si="3"/>
        <v>12</v>
      </c>
      <c r="O10" s="401"/>
      <c r="P10" s="220">
        <v>9</v>
      </c>
      <c r="Q10" s="358">
        <f t="shared" si="4"/>
        <v>7</v>
      </c>
      <c r="R10" s="355"/>
      <c r="S10" s="356">
        <v>11</v>
      </c>
      <c r="T10" s="358">
        <f t="shared" si="5"/>
        <v>5</v>
      </c>
      <c r="U10" s="401"/>
      <c r="V10" s="220"/>
      <c r="W10" s="354">
        <f t="shared" si="6"/>
        <v>0</v>
      </c>
      <c r="X10" s="359"/>
      <c r="Y10" s="356"/>
      <c r="Z10" s="354">
        <f t="shared" si="7"/>
        <v>0</v>
      </c>
      <c r="AA10" s="137"/>
      <c r="AB10" s="362">
        <f>SUM(E10+H10+K10+N10+Q10+T10+W10+Z10-F10-I10-L10-O10-R10-U10-X10-AA10)+1</f>
        <v>46</v>
      </c>
      <c r="AC10" s="363">
        <v>209</v>
      </c>
    </row>
    <row r="11" spans="1:29" ht="15.75">
      <c r="A11" s="274" t="s">
        <v>9</v>
      </c>
      <c r="B11" s="135">
        <v>128</v>
      </c>
      <c r="C11" s="136" t="s">
        <v>408</v>
      </c>
      <c r="D11" s="220">
        <v>7</v>
      </c>
      <c r="E11" s="361">
        <f t="shared" si="0"/>
        <v>9</v>
      </c>
      <c r="F11" s="355"/>
      <c r="G11" s="356">
        <v>3</v>
      </c>
      <c r="H11" s="358">
        <f t="shared" si="1"/>
        <v>13</v>
      </c>
      <c r="I11" s="401"/>
      <c r="J11" s="220">
        <v>8</v>
      </c>
      <c r="K11" s="358">
        <f t="shared" si="2"/>
        <v>8</v>
      </c>
      <c r="L11" s="355"/>
      <c r="M11" s="367" t="s">
        <v>370</v>
      </c>
      <c r="N11" s="358">
        <f t="shared" si="3"/>
        <v>0</v>
      </c>
      <c r="O11" s="401"/>
      <c r="P11" s="220">
        <v>11</v>
      </c>
      <c r="Q11" s="354">
        <f t="shared" si="4"/>
        <v>5</v>
      </c>
      <c r="R11" s="359"/>
      <c r="S11" s="356">
        <v>10</v>
      </c>
      <c r="T11" s="354">
        <f t="shared" si="5"/>
        <v>6</v>
      </c>
      <c r="U11" s="137"/>
      <c r="V11" s="220"/>
      <c r="W11" s="361">
        <f t="shared" si="6"/>
        <v>0</v>
      </c>
      <c r="X11" s="355"/>
      <c r="Y11" s="356"/>
      <c r="Z11" s="358">
        <f t="shared" si="7"/>
        <v>0</v>
      </c>
      <c r="AA11" s="401"/>
      <c r="AB11" s="362">
        <f aca="true" t="shared" si="8" ref="AB11:AB26">SUM(E11+H11+K11+N11+Q11+T11+W11+Z11-F11-I11-L11-O11-R11-U11-X11-AA11)</f>
        <v>41</v>
      </c>
      <c r="AC11" s="363">
        <v>208</v>
      </c>
    </row>
    <row r="12" spans="1:29" ht="15.75">
      <c r="A12" s="274" t="s">
        <v>10</v>
      </c>
      <c r="B12" s="135">
        <v>312</v>
      </c>
      <c r="C12" s="136" t="s">
        <v>409</v>
      </c>
      <c r="D12" s="365" t="s">
        <v>410</v>
      </c>
      <c r="E12" s="361">
        <f t="shared" si="0"/>
        <v>0</v>
      </c>
      <c r="F12" s="368"/>
      <c r="G12" s="356">
        <v>6</v>
      </c>
      <c r="H12" s="358">
        <f t="shared" si="1"/>
        <v>10</v>
      </c>
      <c r="I12" s="401"/>
      <c r="J12" s="365">
        <v>7</v>
      </c>
      <c r="K12" s="354">
        <f t="shared" si="2"/>
        <v>9</v>
      </c>
      <c r="L12" s="359"/>
      <c r="M12" s="356">
        <v>8</v>
      </c>
      <c r="N12" s="354">
        <f t="shared" si="3"/>
        <v>8</v>
      </c>
      <c r="O12" s="137"/>
      <c r="P12" s="365" t="s">
        <v>370</v>
      </c>
      <c r="Q12" s="358">
        <f t="shared" si="4"/>
        <v>0</v>
      </c>
      <c r="R12" s="355"/>
      <c r="S12" s="356">
        <v>7</v>
      </c>
      <c r="T12" s="358">
        <f t="shared" si="5"/>
        <v>9</v>
      </c>
      <c r="U12" s="401"/>
      <c r="V12" s="220"/>
      <c r="W12" s="358">
        <f t="shared" si="6"/>
        <v>0</v>
      </c>
      <c r="X12" s="355"/>
      <c r="Y12" s="367"/>
      <c r="Z12" s="358">
        <f t="shared" si="7"/>
        <v>0</v>
      </c>
      <c r="AA12" s="401"/>
      <c r="AB12" s="362">
        <f t="shared" si="8"/>
        <v>36</v>
      </c>
      <c r="AC12" s="363">
        <v>207</v>
      </c>
    </row>
    <row r="13" spans="1:29" ht="15.75">
      <c r="A13" s="274" t="s">
        <v>11</v>
      </c>
      <c r="B13" s="135">
        <v>215</v>
      </c>
      <c r="C13" s="136" t="s">
        <v>411</v>
      </c>
      <c r="D13" s="220">
        <v>6</v>
      </c>
      <c r="E13" s="361">
        <f t="shared" si="0"/>
        <v>10</v>
      </c>
      <c r="F13" s="355"/>
      <c r="G13" s="367" t="s">
        <v>370</v>
      </c>
      <c r="H13" s="358">
        <f t="shared" si="1"/>
        <v>0</v>
      </c>
      <c r="I13" s="401"/>
      <c r="J13" s="365" t="s">
        <v>370</v>
      </c>
      <c r="K13" s="358">
        <f t="shared" si="2"/>
        <v>0</v>
      </c>
      <c r="L13" s="355"/>
      <c r="M13" s="367" t="s">
        <v>370</v>
      </c>
      <c r="N13" s="358">
        <f t="shared" si="3"/>
        <v>0</v>
      </c>
      <c r="O13" s="401"/>
      <c r="P13" s="220">
        <v>8</v>
      </c>
      <c r="Q13" s="354">
        <f t="shared" si="4"/>
        <v>8</v>
      </c>
      <c r="R13" s="359"/>
      <c r="S13" s="356">
        <v>9</v>
      </c>
      <c r="T13" s="354">
        <f t="shared" si="5"/>
        <v>7</v>
      </c>
      <c r="U13" s="137"/>
      <c r="V13" s="220"/>
      <c r="W13" s="361">
        <f t="shared" si="6"/>
        <v>0</v>
      </c>
      <c r="X13" s="355"/>
      <c r="Y13" s="356"/>
      <c r="Z13" s="358">
        <f t="shared" si="7"/>
        <v>0</v>
      </c>
      <c r="AA13" s="401"/>
      <c r="AB13" s="362">
        <f t="shared" si="8"/>
        <v>25</v>
      </c>
      <c r="AC13" s="363">
        <v>206</v>
      </c>
    </row>
    <row r="14" spans="1:29" ht="15.75">
      <c r="A14" s="274" t="s">
        <v>12</v>
      </c>
      <c r="B14" s="135">
        <v>17</v>
      </c>
      <c r="C14" s="136" t="s">
        <v>412</v>
      </c>
      <c r="D14" s="365" t="s">
        <v>370</v>
      </c>
      <c r="E14" s="361">
        <f t="shared" si="0"/>
        <v>0</v>
      </c>
      <c r="F14" s="355"/>
      <c r="G14" s="367" t="s">
        <v>370</v>
      </c>
      <c r="H14" s="358">
        <f t="shared" si="1"/>
        <v>0</v>
      </c>
      <c r="I14" s="401"/>
      <c r="J14" s="220" t="s">
        <v>373</v>
      </c>
      <c r="K14" s="354">
        <f t="shared" si="2"/>
        <v>0</v>
      </c>
      <c r="L14" s="359"/>
      <c r="M14" s="356" t="s">
        <v>373</v>
      </c>
      <c r="N14" s="354">
        <f t="shared" si="3"/>
        <v>0</v>
      </c>
      <c r="O14" s="137"/>
      <c r="P14" s="220">
        <v>6</v>
      </c>
      <c r="Q14" s="358">
        <f t="shared" si="4"/>
        <v>10</v>
      </c>
      <c r="R14" s="355"/>
      <c r="S14" s="356">
        <v>5</v>
      </c>
      <c r="T14" s="358">
        <f t="shared" si="5"/>
        <v>11</v>
      </c>
      <c r="U14" s="401"/>
      <c r="V14" s="220"/>
      <c r="W14" s="361">
        <f t="shared" si="6"/>
        <v>0</v>
      </c>
      <c r="X14" s="355"/>
      <c r="Y14" s="356"/>
      <c r="Z14" s="358">
        <f t="shared" si="7"/>
        <v>0</v>
      </c>
      <c r="AA14" s="401"/>
      <c r="AB14" s="362">
        <f t="shared" si="8"/>
        <v>21</v>
      </c>
      <c r="AC14" s="363">
        <v>204</v>
      </c>
    </row>
    <row r="15" spans="1:29" ht="15.75">
      <c r="A15" s="274" t="s">
        <v>13</v>
      </c>
      <c r="B15" s="135">
        <v>18</v>
      </c>
      <c r="C15" s="136" t="s">
        <v>413</v>
      </c>
      <c r="D15" s="220">
        <v>4</v>
      </c>
      <c r="E15" s="361">
        <f t="shared" si="0"/>
        <v>12</v>
      </c>
      <c r="F15" s="355"/>
      <c r="G15" s="356">
        <v>9</v>
      </c>
      <c r="H15" s="358">
        <f t="shared" si="1"/>
        <v>7</v>
      </c>
      <c r="I15" s="401"/>
      <c r="J15" s="220" t="s">
        <v>373</v>
      </c>
      <c r="K15" s="358">
        <f t="shared" si="2"/>
        <v>0</v>
      </c>
      <c r="L15" s="355"/>
      <c r="M15" s="356" t="s">
        <v>373</v>
      </c>
      <c r="N15" s="358">
        <f t="shared" si="3"/>
        <v>0</v>
      </c>
      <c r="O15" s="401"/>
      <c r="P15" s="220" t="s">
        <v>373</v>
      </c>
      <c r="Q15" s="354">
        <f t="shared" si="4"/>
        <v>0</v>
      </c>
      <c r="R15" s="359"/>
      <c r="S15" s="356" t="s">
        <v>373</v>
      </c>
      <c r="T15" s="354">
        <f t="shared" si="5"/>
        <v>0</v>
      </c>
      <c r="U15" s="137"/>
      <c r="V15" s="220"/>
      <c r="W15" s="361">
        <f t="shared" si="6"/>
        <v>0</v>
      </c>
      <c r="X15" s="355"/>
      <c r="Y15" s="356"/>
      <c r="Z15" s="358">
        <f t="shared" si="7"/>
        <v>0</v>
      </c>
      <c r="AA15" s="401"/>
      <c r="AB15" s="362">
        <f t="shared" si="8"/>
        <v>19</v>
      </c>
      <c r="AC15" s="363">
        <v>202</v>
      </c>
    </row>
    <row r="16" spans="1:29" ht="15.75">
      <c r="A16" s="274" t="s">
        <v>14</v>
      </c>
      <c r="B16" s="135">
        <v>105</v>
      </c>
      <c r="C16" s="136" t="s">
        <v>414</v>
      </c>
      <c r="D16" s="365" t="s">
        <v>370</v>
      </c>
      <c r="E16" s="361">
        <f t="shared" si="0"/>
        <v>0</v>
      </c>
      <c r="F16" s="355"/>
      <c r="G16" s="356">
        <v>8</v>
      </c>
      <c r="H16" s="358">
        <f t="shared" si="1"/>
        <v>8</v>
      </c>
      <c r="I16" s="401"/>
      <c r="J16" s="365" t="s">
        <v>370</v>
      </c>
      <c r="K16" s="354">
        <f t="shared" si="2"/>
        <v>0</v>
      </c>
      <c r="L16" s="359"/>
      <c r="M16" s="356">
        <v>6</v>
      </c>
      <c r="N16" s="354">
        <f t="shared" si="3"/>
        <v>10</v>
      </c>
      <c r="O16" s="137"/>
      <c r="P16" s="220" t="s">
        <v>373</v>
      </c>
      <c r="Q16" s="358">
        <f t="shared" si="4"/>
        <v>0</v>
      </c>
      <c r="R16" s="355"/>
      <c r="S16" s="356" t="s">
        <v>373</v>
      </c>
      <c r="T16" s="358">
        <f t="shared" si="5"/>
        <v>0</v>
      </c>
      <c r="U16" s="401"/>
      <c r="V16" s="220"/>
      <c r="W16" s="361">
        <f t="shared" si="6"/>
        <v>0</v>
      </c>
      <c r="X16" s="355"/>
      <c r="Y16" s="356"/>
      <c r="Z16" s="358">
        <f t="shared" si="7"/>
        <v>0</v>
      </c>
      <c r="AA16" s="401"/>
      <c r="AB16" s="362">
        <f t="shared" si="8"/>
        <v>18</v>
      </c>
      <c r="AC16" s="363">
        <v>200</v>
      </c>
    </row>
    <row r="17" spans="1:29" ht="15.75">
      <c r="A17" s="274" t="s">
        <v>15</v>
      </c>
      <c r="B17" s="135">
        <v>118</v>
      </c>
      <c r="C17" s="136" t="s">
        <v>415</v>
      </c>
      <c r="D17" s="220" t="s">
        <v>373</v>
      </c>
      <c r="E17" s="361">
        <f t="shared" si="0"/>
        <v>0</v>
      </c>
      <c r="F17" s="355"/>
      <c r="G17" s="367" t="s">
        <v>373</v>
      </c>
      <c r="H17" s="358">
        <f t="shared" si="1"/>
        <v>0</v>
      </c>
      <c r="I17" s="401"/>
      <c r="J17" s="220">
        <v>11</v>
      </c>
      <c r="K17" s="354">
        <f t="shared" si="2"/>
        <v>5</v>
      </c>
      <c r="L17" s="369"/>
      <c r="M17" s="356">
        <v>11</v>
      </c>
      <c r="N17" s="354">
        <f t="shared" si="3"/>
        <v>5</v>
      </c>
      <c r="O17" s="137"/>
      <c r="P17" s="220">
        <v>12</v>
      </c>
      <c r="Q17" s="358">
        <f t="shared" si="4"/>
        <v>4</v>
      </c>
      <c r="R17" s="355"/>
      <c r="S17" s="356">
        <v>15</v>
      </c>
      <c r="T17" s="358">
        <f t="shared" si="5"/>
        <v>1</v>
      </c>
      <c r="U17" s="401"/>
      <c r="V17" s="220"/>
      <c r="W17" s="361">
        <f t="shared" si="6"/>
        <v>0</v>
      </c>
      <c r="X17" s="355"/>
      <c r="Y17" s="356"/>
      <c r="Z17" s="358">
        <f t="shared" si="7"/>
        <v>0</v>
      </c>
      <c r="AA17" s="401"/>
      <c r="AB17" s="362">
        <f t="shared" si="8"/>
        <v>15</v>
      </c>
      <c r="AC17" s="363">
        <v>198</v>
      </c>
    </row>
    <row r="18" spans="1:29" ht="15.75">
      <c r="A18" s="274" t="s">
        <v>17</v>
      </c>
      <c r="B18" s="135">
        <v>877</v>
      </c>
      <c r="C18" s="136" t="s">
        <v>416</v>
      </c>
      <c r="D18" s="220">
        <v>11</v>
      </c>
      <c r="E18" s="361">
        <f t="shared" si="0"/>
        <v>5</v>
      </c>
      <c r="F18" s="366">
        <v>1</v>
      </c>
      <c r="G18" s="367" t="s">
        <v>370</v>
      </c>
      <c r="H18" s="358">
        <f t="shared" si="1"/>
        <v>0</v>
      </c>
      <c r="I18" s="401"/>
      <c r="J18" s="220">
        <v>10</v>
      </c>
      <c r="K18" s="354">
        <f t="shared" si="2"/>
        <v>6</v>
      </c>
      <c r="L18" s="359"/>
      <c r="M18" s="356">
        <v>12</v>
      </c>
      <c r="N18" s="354">
        <f t="shared" si="3"/>
        <v>4</v>
      </c>
      <c r="O18" s="137"/>
      <c r="P18" s="220" t="s">
        <v>373</v>
      </c>
      <c r="Q18" s="358">
        <f t="shared" si="4"/>
        <v>0</v>
      </c>
      <c r="R18" s="355"/>
      <c r="S18" s="356" t="s">
        <v>373</v>
      </c>
      <c r="T18" s="358">
        <f t="shared" si="5"/>
        <v>0</v>
      </c>
      <c r="U18" s="401"/>
      <c r="V18" s="220"/>
      <c r="W18" s="361">
        <f t="shared" si="6"/>
        <v>0</v>
      </c>
      <c r="X18" s="355"/>
      <c r="Y18" s="356"/>
      <c r="Z18" s="358">
        <f t="shared" si="7"/>
        <v>0</v>
      </c>
      <c r="AA18" s="401"/>
      <c r="AB18" s="362">
        <f t="shared" si="8"/>
        <v>14</v>
      </c>
      <c r="AC18" s="363">
        <v>196</v>
      </c>
    </row>
    <row r="19" spans="1:29" ht="15.75">
      <c r="A19" s="274" t="s">
        <v>18</v>
      </c>
      <c r="B19" s="135">
        <v>5</v>
      </c>
      <c r="C19" s="136" t="s">
        <v>417</v>
      </c>
      <c r="D19" s="365" t="s">
        <v>373</v>
      </c>
      <c r="E19" s="361">
        <f t="shared" si="0"/>
        <v>0</v>
      </c>
      <c r="F19" s="355"/>
      <c r="G19" s="367" t="s">
        <v>373</v>
      </c>
      <c r="H19" s="358">
        <f t="shared" si="1"/>
        <v>0</v>
      </c>
      <c r="I19" s="401"/>
      <c r="J19" s="365" t="s">
        <v>373</v>
      </c>
      <c r="K19" s="354">
        <f t="shared" si="2"/>
        <v>0</v>
      </c>
      <c r="L19" s="359"/>
      <c r="M19" s="356" t="s">
        <v>373</v>
      </c>
      <c r="N19" s="354">
        <f t="shared" si="3"/>
        <v>0</v>
      </c>
      <c r="O19" s="137"/>
      <c r="P19" s="220">
        <v>10</v>
      </c>
      <c r="Q19" s="358">
        <f t="shared" si="4"/>
        <v>6</v>
      </c>
      <c r="R19" s="355"/>
      <c r="S19" s="356">
        <v>12</v>
      </c>
      <c r="T19" s="358">
        <f t="shared" si="5"/>
        <v>4</v>
      </c>
      <c r="U19" s="401"/>
      <c r="V19" s="220"/>
      <c r="W19" s="361">
        <f t="shared" si="6"/>
        <v>0</v>
      </c>
      <c r="X19" s="355"/>
      <c r="Y19" s="356"/>
      <c r="Z19" s="358">
        <f t="shared" si="7"/>
        <v>0</v>
      </c>
      <c r="AA19" s="401"/>
      <c r="AB19" s="362">
        <f t="shared" si="8"/>
        <v>10</v>
      </c>
      <c r="AC19" s="363">
        <v>194</v>
      </c>
    </row>
    <row r="20" spans="1:29" ht="15.75">
      <c r="A20" s="274" t="s">
        <v>19</v>
      </c>
      <c r="B20" s="135">
        <v>777</v>
      </c>
      <c r="C20" s="136" t="s">
        <v>418</v>
      </c>
      <c r="D20" s="365" t="s">
        <v>373</v>
      </c>
      <c r="E20" s="361">
        <f t="shared" si="0"/>
        <v>0</v>
      </c>
      <c r="F20" s="355"/>
      <c r="G20" s="367" t="s">
        <v>373</v>
      </c>
      <c r="H20" s="358">
        <f t="shared" si="1"/>
        <v>0</v>
      </c>
      <c r="I20" s="401"/>
      <c r="J20" s="365" t="s">
        <v>373</v>
      </c>
      <c r="K20" s="354">
        <f t="shared" si="2"/>
        <v>0</v>
      </c>
      <c r="L20" s="359"/>
      <c r="M20" s="356" t="s">
        <v>373</v>
      </c>
      <c r="N20" s="354">
        <f t="shared" si="3"/>
        <v>0</v>
      </c>
      <c r="O20" s="137"/>
      <c r="P20" s="365" t="s">
        <v>370</v>
      </c>
      <c r="Q20" s="358">
        <f t="shared" si="4"/>
        <v>0</v>
      </c>
      <c r="R20" s="355"/>
      <c r="S20" s="356">
        <v>6</v>
      </c>
      <c r="T20" s="358">
        <f t="shared" si="5"/>
        <v>10</v>
      </c>
      <c r="U20" s="401"/>
      <c r="V20" s="220"/>
      <c r="W20" s="361">
        <f t="shared" si="6"/>
        <v>0</v>
      </c>
      <c r="X20" s="355"/>
      <c r="Y20" s="356"/>
      <c r="Z20" s="358">
        <f t="shared" si="7"/>
        <v>0</v>
      </c>
      <c r="AA20" s="401"/>
      <c r="AB20" s="362">
        <f t="shared" si="8"/>
        <v>10</v>
      </c>
      <c r="AC20" s="363">
        <v>192</v>
      </c>
    </row>
    <row r="21" spans="1:29" ht="15.75">
      <c r="A21" s="274" t="s">
        <v>20</v>
      </c>
      <c r="B21" s="309">
        <v>23</v>
      </c>
      <c r="C21" s="378" t="s">
        <v>176</v>
      </c>
      <c r="D21" s="220">
        <v>8</v>
      </c>
      <c r="E21" s="361">
        <f t="shared" si="0"/>
        <v>8</v>
      </c>
      <c r="F21" s="355"/>
      <c r="G21" s="367" t="s">
        <v>370</v>
      </c>
      <c r="H21" s="358">
        <f t="shared" si="1"/>
        <v>0</v>
      </c>
      <c r="I21" s="401"/>
      <c r="J21" s="220" t="s">
        <v>373</v>
      </c>
      <c r="K21" s="354">
        <f t="shared" si="2"/>
        <v>0</v>
      </c>
      <c r="L21" s="369"/>
      <c r="M21" s="356" t="s">
        <v>373</v>
      </c>
      <c r="N21" s="354">
        <f t="shared" si="3"/>
        <v>0</v>
      </c>
      <c r="O21" s="137"/>
      <c r="P21" s="220" t="s">
        <v>373</v>
      </c>
      <c r="Q21" s="358">
        <f t="shared" si="4"/>
        <v>0</v>
      </c>
      <c r="R21" s="355"/>
      <c r="S21" s="356" t="s">
        <v>373</v>
      </c>
      <c r="T21" s="358">
        <f t="shared" si="5"/>
        <v>0</v>
      </c>
      <c r="U21" s="401"/>
      <c r="V21" s="220"/>
      <c r="W21" s="361">
        <f t="shared" si="6"/>
        <v>0</v>
      </c>
      <c r="X21" s="355"/>
      <c r="Y21" s="356"/>
      <c r="Z21" s="358">
        <f t="shared" si="7"/>
        <v>0</v>
      </c>
      <c r="AA21" s="401"/>
      <c r="AB21" s="362">
        <f t="shared" si="8"/>
        <v>8</v>
      </c>
      <c r="AC21" s="403">
        <v>190</v>
      </c>
    </row>
    <row r="22" spans="1:29" ht="15.75">
      <c r="A22" s="274" t="s">
        <v>21</v>
      </c>
      <c r="B22" s="309">
        <v>69</v>
      </c>
      <c r="C22" s="378" t="s">
        <v>419</v>
      </c>
      <c r="D22" s="220">
        <v>10</v>
      </c>
      <c r="E22" s="354">
        <f t="shared" si="0"/>
        <v>6</v>
      </c>
      <c r="F22" s="359"/>
      <c r="G22" s="367" t="s">
        <v>370</v>
      </c>
      <c r="H22" s="354">
        <f t="shared" si="1"/>
        <v>0</v>
      </c>
      <c r="I22" s="137"/>
      <c r="J22" s="220" t="s">
        <v>373</v>
      </c>
      <c r="K22" s="354">
        <f t="shared" si="2"/>
        <v>0</v>
      </c>
      <c r="L22" s="359"/>
      <c r="M22" s="356" t="s">
        <v>373</v>
      </c>
      <c r="N22" s="354">
        <f t="shared" si="3"/>
        <v>0</v>
      </c>
      <c r="O22" s="404"/>
      <c r="P22" s="220" t="s">
        <v>373</v>
      </c>
      <c r="Q22" s="354">
        <f t="shared" si="4"/>
        <v>0</v>
      </c>
      <c r="R22" s="359"/>
      <c r="S22" s="356" t="s">
        <v>373</v>
      </c>
      <c r="T22" s="354">
        <f t="shared" si="5"/>
        <v>0</v>
      </c>
      <c r="U22" s="137"/>
      <c r="V22" s="220"/>
      <c r="W22" s="354">
        <f t="shared" si="6"/>
        <v>0</v>
      </c>
      <c r="X22" s="359"/>
      <c r="Y22" s="356"/>
      <c r="Z22" s="354">
        <f t="shared" si="7"/>
        <v>0</v>
      </c>
      <c r="AA22" s="137"/>
      <c r="AB22" s="362">
        <f t="shared" si="8"/>
        <v>6</v>
      </c>
      <c r="AC22" s="403">
        <v>188</v>
      </c>
    </row>
    <row r="23" spans="1:29" ht="15.75">
      <c r="A23" s="274" t="s">
        <v>22</v>
      </c>
      <c r="B23" s="309">
        <v>20</v>
      </c>
      <c r="C23" s="318" t="s">
        <v>420</v>
      </c>
      <c r="D23" s="365" t="s">
        <v>373</v>
      </c>
      <c r="E23" s="361">
        <f t="shared" si="0"/>
        <v>0</v>
      </c>
      <c r="F23" s="355"/>
      <c r="G23" s="367" t="s">
        <v>373</v>
      </c>
      <c r="H23" s="358">
        <f t="shared" si="1"/>
        <v>0</v>
      </c>
      <c r="I23" s="401"/>
      <c r="J23" s="365" t="s">
        <v>370</v>
      </c>
      <c r="K23" s="354">
        <f t="shared" si="2"/>
        <v>0</v>
      </c>
      <c r="L23" s="359"/>
      <c r="M23" s="356">
        <v>10</v>
      </c>
      <c r="N23" s="354">
        <f t="shared" si="3"/>
        <v>6</v>
      </c>
      <c r="O23" s="137"/>
      <c r="P23" s="365" t="s">
        <v>370</v>
      </c>
      <c r="Q23" s="358">
        <f t="shared" si="4"/>
        <v>0</v>
      </c>
      <c r="R23" s="355"/>
      <c r="S23" s="367" t="s">
        <v>370</v>
      </c>
      <c r="T23" s="358">
        <f t="shared" si="5"/>
        <v>0</v>
      </c>
      <c r="U23" s="401"/>
      <c r="V23" s="220"/>
      <c r="W23" s="361">
        <f t="shared" si="6"/>
        <v>0</v>
      </c>
      <c r="X23" s="355"/>
      <c r="Y23" s="356"/>
      <c r="Z23" s="358">
        <f t="shared" si="7"/>
        <v>0</v>
      </c>
      <c r="AA23" s="401"/>
      <c r="AB23" s="362">
        <f t="shared" si="8"/>
        <v>6</v>
      </c>
      <c r="AC23" s="403">
        <v>186</v>
      </c>
    </row>
    <row r="24" spans="1:29" ht="15.75">
      <c r="A24" s="274" t="s">
        <v>24</v>
      </c>
      <c r="B24" s="309">
        <v>67</v>
      </c>
      <c r="C24" s="318" t="s">
        <v>303</v>
      </c>
      <c r="D24" s="365" t="s">
        <v>373</v>
      </c>
      <c r="E24" s="361">
        <f t="shared" si="0"/>
        <v>0</v>
      </c>
      <c r="F24" s="355"/>
      <c r="G24" s="367" t="s">
        <v>373</v>
      </c>
      <c r="H24" s="358">
        <f t="shared" si="1"/>
        <v>0</v>
      </c>
      <c r="I24" s="401"/>
      <c r="J24" s="365" t="s">
        <v>373</v>
      </c>
      <c r="K24" s="354">
        <f t="shared" si="2"/>
        <v>0</v>
      </c>
      <c r="L24" s="359"/>
      <c r="M24" s="356" t="s">
        <v>373</v>
      </c>
      <c r="N24" s="354">
        <f t="shared" si="3"/>
        <v>0</v>
      </c>
      <c r="O24" s="137"/>
      <c r="P24" s="220">
        <v>14</v>
      </c>
      <c r="Q24" s="358">
        <f t="shared" si="4"/>
        <v>2</v>
      </c>
      <c r="R24" s="355"/>
      <c r="S24" s="356">
        <v>13</v>
      </c>
      <c r="T24" s="358">
        <f t="shared" si="5"/>
        <v>3</v>
      </c>
      <c r="U24" s="401"/>
      <c r="V24" s="220"/>
      <c r="W24" s="361">
        <f t="shared" si="6"/>
        <v>0</v>
      </c>
      <c r="X24" s="355"/>
      <c r="Y24" s="356"/>
      <c r="Z24" s="358">
        <f t="shared" si="7"/>
        <v>0</v>
      </c>
      <c r="AA24" s="401"/>
      <c r="AB24" s="362">
        <f t="shared" si="8"/>
        <v>5</v>
      </c>
      <c r="AC24" s="403">
        <v>184</v>
      </c>
    </row>
    <row r="25" spans="1:29" ht="15.75">
      <c r="A25" s="274" t="s">
        <v>27</v>
      </c>
      <c r="B25" s="309">
        <v>80</v>
      </c>
      <c r="C25" s="318" t="s">
        <v>421</v>
      </c>
      <c r="D25" s="365" t="s">
        <v>373</v>
      </c>
      <c r="E25" s="361">
        <f t="shared" si="0"/>
        <v>0</v>
      </c>
      <c r="F25" s="355"/>
      <c r="G25" s="367" t="s">
        <v>373</v>
      </c>
      <c r="H25" s="358">
        <f t="shared" si="1"/>
        <v>0</v>
      </c>
      <c r="I25" s="401"/>
      <c r="J25" s="365" t="s">
        <v>373</v>
      </c>
      <c r="K25" s="354">
        <f t="shared" si="2"/>
        <v>0</v>
      </c>
      <c r="L25" s="359"/>
      <c r="M25" s="356" t="s">
        <v>373</v>
      </c>
      <c r="N25" s="354">
        <f t="shared" si="3"/>
        <v>0</v>
      </c>
      <c r="O25" s="137"/>
      <c r="P25" s="220">
        <v>13</v>
      </c>
      <c r="Q25" s="358">
        <f t="shared" si="4"/>
        <v>3</v>
      </c>
      <c r="R25" s="355"/>
      <c r="S25" s="356">
        <v>16</v>
      </c>
      <c r="T25" s="358">
        <f t="shared" si="5"/>
        <v>0</v>
      </c>
      <c r="U25" s="401"/>
      <c r="V25" s="220"/>
      <c r="W25" s="361">
        <f t="shared" si="6"/>
        <v>0</v>
      </c>
      <c r="X25" s="355"/>
      <c r="Y25" s="356"/>
      <c r="Z25" s="358">
        <f t="shared" si="7"/>
        <v>0</v>
      </c>
      <c r="AA25" s="401"/>
      <c r="AB25" s="362">
        <f t="shared" si="8"/>
        <v>3</v>
      </c>
      <c r="AC25" s="403">
        <v>182</v>
      </c>
    </row>
    <row r="26" spans="1:29" ht="16.5" thickBot="1">
      <c r="A26" s="274" t="s">
        <v>28</v>
      </c>
      <c r="B26" s="138">
        <v>70</v>
      </c>
      <c r="C26" s="139" t="s">
        <v>422</v>
      </c>
      <c r="D26" s="405" t="s">
        <v>373</v>
      </c>
      <c r="E26" s="406">
        <f t="shared" si="0"/>
        <v>0</v>
      </c>
      <c r="F26" s="407"/>
      <c r="G26" s="408" t="s">
        <v>373</v>
      </c>
      <c r="H26" s="409">
        <f t="shared" si="1"/>
        <v>0</v>
      </c>
      <c r="I26" s="410"/>
      <c r="J26" s="405" t="s">
        <v>373</v>
      </c>
      <c r="K26" s="411">
        <f t="shared" si="2"/>
        <v>0</v>
      </c>
      <c r="L26" s="412"/>
      <c r="M26" s="413" t="s">
        <v>373</v>
      </c>
      <c r="N26" s="411">
        <f t="shared" si="3"/>
        <v>0</v>
      </c>
      <c r="O26" s="414"/>
      <c r="P26" s="405" t="s">
        <v>370</v>
      </c>
      <c r="Q26" s="409">
        <f t="shared" si="4"/>
        <v>0</v>
      </c>
      <c r="R26" s="407"/>
      <c r="S26" s="413">
        <v>14</v>
      </c>
      <c r="T26" s="409">
        <f t="shared" si="5"/>
        <v>2</v>
      </c>
      <c r="U26" s="410"/>
      <c r="V26" s="415"/>
      <c r="W26" s="406">
        <f t="shared" si="6"/>
        <v>0</v>
      </c>
      <c r="X26" s="407"/>
      <c r="Y26" s="413"/>
      <c r="Z26" s="409">
        <f t="shared" si="7"/>
        <v>0</v>
      </c>
      <c r="AA26" s="410"/>
      <c r="AB26" s="416">
        <f t="shared" si="8"/>
        <v>2</v>
      </c>
      <c r="AC26" s="382">
        <v>180</v>
      </c>
    </row>
    <row r="27" spans="1:29" ht="15.75">
      <c r="A27" s="383" t="s">
        <v>389</v>
      </c>
      <c r="B27" s="417"/>
      <c r="C27" s="418" t="s">
        <v>423</v>
      </c>
      <c r="D27" s="417"/>
      <c r="E27" s="419"/>
      <c r="F27" s="418"/>
      <c r="G27" s="417"/>
      <c r="H27" s="419"/>
      <c r="I27" s="418"/>
      <c r="J27" s="418"/>
      <c r="K27" s="419"/>
      <c r="L27" s="418"/>
      <c r="M27" s="418"/>
      <c r="N27" s="420"/>
      <c r="O27" s="418"/>
      <c r="P27" s="418"/>
      <c r="Q27" s="420"/>
      <c r="R27" s="417"/>
      <c r="S27" s="418"/>
      <c r="T27" s="420"/>
      <c r="U27" s="417"/>
      <c r="V27" s="417"/>
      <c r="W27" s="417"/>
      <c r="X27" s="417"/>
      <c r="Y27" s="417"/>
      <c r="Z27" s="417"/>
      <c r="AA27" s="417"/>
      <c r="AB27" s="421"/>
      <c r="AC27" s="337"/>
    </row>
    <row r="28" spans="1:29" ht="16.5" thickBot="1">
      <c r="A28" s="389" t="s">
        <v>391</v>
      </c>
      <c r="B28" s="390"/>
      <c r="C28" s="391" t="s">
        <v>402</v>
      </c>
      <c r="D28" s="390"/>
      <c r="E28" s="392"/>
      <c r="F28" s="391"/>
      <c r="G28" s="390"/>
      <c r="H28" s="392"/>
      <c r="I28" s="391"/>
      <c r="J28" s="391"/>
      <c r="K28" s="392"/>
      <c r="L28" s="391"/>
      <c r="M28" s="391"/>
      <c r="N28" s="393"/>
      <c r="O28" s="391"/>
      <c r="P28" s="391"/>
      <c r="Q28" s="393"/>
      <c r="R28" s="390"/>
      <c r="S28" s="391"/>
      <c r="T28" s="393"/>
      <c r="U28" s="390"/>
      <c r="V28" s="390"/>
      <c r="W28" s="390"/>
      <c r="X28" s="390"/>
      <c r="Y28" s="390"/>
      <c r="Z28" s="390"/>
      <c r="AA28" s="390"/>
      <c r="AB28" s="394">
        <v>43134</v>
      </c>
      <c r="AC28" s="337"/>
    </row>
    <row r="29" spans="1:29" ht="15.75">
      <c r="A29" s="383" t="s">
        <v>392</v>
      </c>
      <c r="B29" s="384"/>
      <c r="C29" s="385" t="s">
        <v>424</v>
      </c>
      <c r="D29" s="384"/>
      <c r="E29" s="386"/>
      <c r="F29" s="385"/>
      <c r="G29" s="384"/>
      <c r="H29" s="386"/>
      <c r="I29" s="385"/>
      <c r="J29" s="385"/>
      <c r="K29" s="386"/>
      <c r="L29" s="385"/>
      <c r="M29" s="385"/>
      <c r="N29" s="387"/>
      <c r="O29" s="385"/>
      <c r="P29" s="385"/>
      <c r="Q29" s="387"/>
      <c r="R29" s="384"/>
      <c r="S29" s="385"/>
      <c r="T29" s="387"/>
      <c r="U29" s="384"/>
      <c r="V29" s="384"/>
      <c r="W29" s="384"/>
      <c r="X29" s="384"/>
      <c r="Y29" s="384"/>
      <c r="Z29" s="384"/>
      <c r="AA29" s="384"/>
      <c r="AB29" s="388"/>
      <c r="AC29" s="337"/>
    </row>
    <row r="30" spans="1:29" ht="16.5" thickBot="1">
      <c r="A30" s="395" t="s">
        <v>394</v>
      </c>
      <c r="B30" s="390"/>
      <c r="C30" s="391" t="s">
        <v>407</v>
      </c>
      <c r="D30" s="390"/>
      <c r="E30" s="392"/>
      <c r="F30" s="391"/>
      <c r="G30" s="390"/>
      <c r="H30" s="392"/>
      <c r="I30" s="391"/>
      <c r="J30" s="391"/>
      <c r="K30" s="392"/>
      <c r="L30" s="391"/>
      <c r="M30" s="391"/>
      <c r="N30" s="393"/>
      <c r="O30" s="391"/>
      <c r="P30" s="391"/>
      <c r="Q30" s="393"/>
      <c r="R30" s="390"/>
      <c r="S30" s="391"/>
      <c r="T30" s="393"/>
      <c r="U30" s="390"/>
      <c r="V30" s="390"/>
      <c r="W30" s="390"/>
      <c r="X30" s="390"/>
      <c r="Y30" s="390"/>
      <c r="Z30" s="390"/>
      <c r="AA30" s="390"/>
      <c r="AB30" s="394">
        <v>43162</v>
      </c>
      <c r="AC30" s="337"/>
    </row>
    <row r="31" spans="1:29" ht="15.75">
      <c r="A31" s="383" t="s">
        <v>395</v>
      </c>
      <c r="B31" s="384"/>
      <c r="C31" s="385" t="s">
        <v>425</v>
      </c>
      <c r="D31" s="384"/>
      <c r="E31" s="386"/>
      <c r="F31" s="385"/>
      <c r="G31" s="384"/>
      <c r="H31" s="386"/>
      <c r="I31" s="385"/>
      <c r="J31" s="385"/>
      <c r="K31" s="386"/>
      <c r="L31" s="385"/>
      <c r="M31" s="385"/>
      <c r="N31" s="387"/>
      <c r="O31" s="385"/>
      <c r="P31" s="385"/>
      <c r="Q31" s="387"/>
      <c r="R31" s="384"/>
      <c r="S31" s="385"/>
      <c r="T31" s="387"/>
      <c r="U31" s="384"/>
      <c r="V31" s="396"/>
      <c r="W31" s="396"/>
      <c r="X31" s="396"/>
      <c r="Y31" s="396"/>
      <c r="Z31" s="396"/>
      <c r="AA31" s="396"/>
      <c r="AB31" s="388"/>
      <c r="AC31" s="337"/>
    </row>
    <row r="32" spans="1:29" ht="16.5" thickBot="1">
      <c r="A32" s="389" t="s">
        <v>394</v>
      </c>
      <c r="B32" s="390"/>
      <c r="C32" s="391" t="s">
        <v>402</v>
      </c>
      <c r="D32" s="390"/>
      <c r="E32" s="392"/>
      <c r="F32" s="391"/>
      <c r="G32" s="390"/>
      <c r="H32" s="392"/>
      <c r="I32" s="391"/>
      <c r="J32" s="391"/>
      <c r="K32" s="392"/>
      <c r="L32" s="391"/>
      <c r="M32" s="391"/>
      <c r="N32" s="393"/>
      <c r="O32" s="391"/>
      <c r="P32" s="391"/>
      <c r="Q32" s="393"/>
      <c r="R32" s="390"/>
      <c r="S32" s="391"/>
      <c r="T32" s="393"/>
      <c r="U32" s="390"/>
      <c r="V32" s="398"/>
      <c r="W32" s="398"/>
      <c r="X32" s="398"/>
      <c r="Y32" s="398"/>
      <c r="Z32" s="398"/>
      <c r="AA32" s="398"/>
      <c r="AB32" s="394">
        <v>43204</v>
      </c>
      <c r="AC32" s="337"/>
    </row>
    <row r="33" spans="1:29" ht="15.75">
      <c r="A33" s="383" t="s">
        <v>397</v>
      </c>
      <c r="B33" s="384"/>
      <c r="C33" s="385" t="s">
        <v>398</v>
      </c>
      <c r="D33" s="384"/>
      <c r="E33" s="386"/>
      <c r="F33" s="385"/>
      <c r="G33" s="384"/>
      <c r="H33" s="386"/>
      <c r="I33" s="385"/>
      <c r="J33" s="385"/>
      <c r="K33" s="386"/>
      <c r="L33" s="385"/>
      <c r="M33" s="385"/>
      <c r="N33" s="387"/>
      <c r="O33" s="385"/>
      <c r="P33" s="385"/>
      <c r="Q33" s="387"/>
      <c r="R33" s="384"/>
      <c r="S33" s="385"/>
      <c r="T33" s="387"/>
      <c r="U33" s="384"/>
      <c r="V33" s="384"/>
      <c r="W33" s="384"/>
      <c r="X33" s="384"/>
      <c r="Y33" s="384"/>
      <c r="Z33" s="384"/>
      <c r="AA33" s="384"/>
      <c r="AB33" s="388"/>
      <c r="AC33" s="337"/>
    </row>
    <row r="34" spans="1:29" ht="16.5" thickBot="1">
      <c r="A34" s="395" t="s">
        <v>394</v>
      </c>
      <c r="B34" s="390"/>
      <c r="C34" s="391"/>
      <c r="D34" s="390"/>
      <c r="E34" s="392"/>
      <c r="F34" s="391"/>
      <c r="G34" s="390"/>
      <c r="H34" s="392"/>
      <c r="I34" s="391"/>
      <c r="J34" s="391"/>
      <c r="K34" s="392"/>
      <c r="L34" s="391"/>
      <c r="M34" s="391"/>
      <c r="N34" s="393"/>
      <c r="O34" s="391"/>
      <c r="P34" s="391"/>
      <c r="Q34" s="393"/>
      <c r="R34" s="390"/>
      <c r="S34" s="391"/>
      <c r="T34" s="393"/>
      <c r="U34" s="390"/>
      <c r="V34" s="390"/>
      <c r="W34" s="390"/>
      <c r="X34" s="390"/>
      <c r="Y34" s="390"/>
      <c r="Z34" s="390"/>
      <c r="AA34" s="390"/>
      <c r="AB34" s="394">
        <v>43225</v>
      </c>
      <c r="AC34" s="337"/>
    </row>
    <row r="35" spans="1:29" ht="15.75">
      <c r="A35" s="383" t="s">
        <v>399</v>
      </c>
      <c r="B35" s="384"/>
      <c r="C35" s="385" t="s">
        <v>398</v>
      </c>
      <c r="D35" s="384"/>
      <c r="E35" s="386"/>
      <c r="F35" s="385"/>
      <c r="G35" s="384"/>
      <c r="H35" s="386"/>
      <c r="I35" s="385"/>
      <c r="J35" s="385"/>
      <c r="K35" s="386"/>
      <c r="L35" s="385"/>
      <c r="M35" s="385"/>
      <c r="N35" s="387"/>
      <c r="O35" s="385"/>
      <c r="P35" s="385"/>
      <c r="Q35" s="387"/>
      <c r="R35" s="384"/>
      <c r="S35" s="385"/>
      <c r="T35" s="387"/>
      <c r="U35" s="384"/>
      <c r="V35" s="396"/>
      <c r="W35" s="396"/>
      <c r="X35" s="396"/>
      <c r="Y35" s="396"/>
      <c r="Z35" s="396"/>
      <c r="AA35" s="396"/>
      <c r="AB35" s="388"/>
      <c r="AC35" s="337"/>
    </row>
    <row r="36" spans="1:29" ht="16.5" thickBot="1">
      <c r="A36" s="389" t="s">
        <v>394</v>
      </c>
      <c r="B36" s="390"/>
      <c r="C36" s="391"/>
      <c r="D36" s="390"/>
      <c r="E36" s="392"/>
      <c r="F36" s="391"/>
      <c r="G36" s="390"/>
      <c r="H36" s="392"/>
      <c r="I36" s="391"/>
      <c r="J36" s="391"/>
      <c r="K36" s="392"/>
      <c r="L36" s="391"/>
      <c r="M36" s="391"/>
      <c r="N36" s="393"/>
      <c r="O36" s="391"/>
      <c r="P36" s="391"/>
      <c r="Q36" s="393"/>
      <c r="R36" s="390"/>
      <c r="S36" s="391"/>
      <c r="T36" s="393"/>
      <c r="U36" s="390"/>
      <c r="V36" s="398"/>
      <c r="W36" s="398"/>
      <c r="X36" s="398"/>
      <c r="Y36" s="398"/>
      <c r="Z36" s="398"/>
      <c r="AA36" s="398"/>
      <c r="AB36" s="394">
        <v>43330</v>
      </c>
      <c r="AC36" s="337"/>
    </row>
    <row r="37" spans="1:28" ht="12.75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</row>
  </sheetData>
  <sheetProtection/>
  <mergeCells count="7">
    <mergeCell ref="A1:C2"/>
    <mergeCell ref="D1:AA1"/>
    <mergeCell ref="AB1:AB2"/>
    <mergeCell ref="D2:I2"/>
    <mergeCell ref="J2:O2"/>
    <mergeCell ref="P2:U2"/>
    <mergeCell ref="V2:AA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selection activeCell="A1" sqref="A1:AC16384"/>
    </sheetView>
  </sheetViews>
  <sheetFormatPr defaultColWidth="9.140625" defaultRowHeight="12.75"/>
  <cols>
    <col min="1" max="1" width="5.7109375" style="0" customWidth="1"/>
    <col min="2" max="2" width="5.421875" style="0" bestFit="1" customWidth="1"/>
    <col min="3" max="3" width="29.140625" style="0" customWidth="1"/>
    <col min="4" max="4" width="6.7109375" style="0" bestFit="1" customWidth="1"/>
    <col min="5" max="5" width="9.140625" style="0" hidden="1" customWidth="1"/>
    <col min="6" max="6" width="2.140625" style="0" bestFit="1" customWidth="1"/>
    <col min="7" max="7" width="6.7109375" style="0" bestFit="1" customWidth="1"/>
    <col min="8" max="8" width="9.140625" style="0" hidden="1" customWidth="1"/>
    <col min="9" max="9" width="2.140625" style="0" bestFit="1" customWidth="1"/>
    <col min="10" max="10" width="6.7109375" style="0" bestFit="1" customWidth="1"/>
    <col min="11" max="11" width="9.140625" style="0" hidden="1" customWidth="1"/>
    <col min="12" max="12" width="2.421875" style="0" bestFit="1" customWidth="1"/>
    <col min="13" max="13" width="6.7109375" style="0" bestFit="1" customWidth="1"/>
    <col min="14" max="14" width="9.140625" style="0" hidden="1" customWidth="1"/>
    <col min="15" max="15" width="2.140625" style="0" bestFit="1" customWidth="1"/>
    <col min="16" max="16" width="6.7109375" style="0" bestFit="1" customWidth="1"/>
    <col min="17" max="17" width="9.140625" style="0" hidden="1" customWidth="1"/>
    <col min="18" max="18" width="2.140625" style="0" bestFit="1" customWidth="1"/>
    <col min="19" max="19" width="6.7109375" style="0" bestFit="1" customWidth="1"/>
    <col min="20" max="20" width="9.140625" style="0" hidden="1" customWidth="1"/>
    <col min="21" max="21" width="2.140625" style="0" bestFit="1" customWidth="1"/>
    <col min="22" max="22" width="6.7109375" style="0" bestFit="1" customWidth="1"/>
    <col min="23" max="23" width="5.140625" style="0" hidden="1" customWidth="1"/>
    <col min="24" max="24" width="2.140625" style="0" bestFit="1" customWidth="1"/>
    <col min="25" max="25" width="6.7109375" style="0" bestFit="1" customWidth="1"/>
    <col min="26" max="26" width="5.140625" style="0" hidden="1" customWidth="1"/>
    <col min="27" max="27" width="2.140625" style="0" bestFit="1" customWidth="1"/>
    <col min="28" max="28" width="7.7109375" style="0" bestFit="1" customWidth="1"/>
    <col min="29" max="29" width="10.57421875" style="0" bestFit="1" customWidth="1"/>
  </cols>
  <sheetData>
    <row r="1" spans="1:29" ht="16.5" thickBot="1">
      <c r="A1" s="331" t="s">
        <v>426</v>
      </c>
      <c r="B1" s="332"/>
      <c r="C1" s="333"/>
      <c r="D1" s="334" t="s">
        <v>357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 t="s">
        <v>16</v>
      </c>
      <c r="AC1" s="337"/>
    </row>
    <row r="2" spans="1:29" ht="16.5" thickBot="1">
      <c r="A2" s="338"/>
      <c r="B2" s="339"/>
      <c r="C2" s="340"/>
      <c r="D2" s="334" t="s">
        <v>358</v>
      </c>
      <c r="E2" s="335"/>
      <c r="F2" s="335"/>
      <c r="G2" s="335"/>
      <c r="H2" s="335"/>
      <c r="I2" s="341"/>
      <c r="J2" s="334" t="s">
        <v>359</v>
      </c>
      <c r="K2" s="335"/>
      <c r="L2" s="335"/>
      <c r="M2" s="335"/>
      <c r="N2" s="335"/>
      <c r="O2" s="341"/>
      <c r="P2" s="334" t="s">
        <v>360</v>
      </c>
      <c r="Q2" s="335"/>
      <c r="R2" s="335"/>
      <c r="S2" s="335"/>
      <c r="T2" s="335"/>
      <c r="U2" s="341"/>
      <c r="V2" s="334" t="s">
        <v>361</v>
      </c>
      <c r="W2" s="335"/>
      <c r="X2" s="335"/>
      <c r="Y2" s="335"/>
      <c r="Z2" s="335"/>
      <c r="AA2" s="341"/>
      <c r="AB2" s="342"/>
      <c r="AC2" s="337"/>
    </row>
    <row r="3" spans="1:29" ht="15.75">
      <c r="A3" s="343" t="s">
        <v>362</v>
      </c>
      <c r="B3" s="344" t="s">
        <v>0</v>
      </c>
      <c r="C3" s="345" t="s">
        <v>1</v>
      </c>
      <c r="D3" s="346" t="s">
        <v>363</v>
      </c>
      <c r="E3" s="347" t="s">
        <v>364</v>
      </c>
      <c r="F3" s="348" t="s">
        <v>365</v>
      </c>
      <c r="G3" s="349" t="s">
        <v>366</v>
      </c>
      <c r="H3" s="347" t="s">
        <v>364</v>
      </c>
      <c r="I3" s="350" t="s">
        <v>365</v>
      </c>
      <c r="J3" s="346" t="s">
        <v>363</v>
      </c>
      <c r="K3" s="347" t="s">
        <v>364</v>
      </c>
      <c r="L3" s="348" t="s">
        <v>365</v>
      </c>
      <c r="M3" s="349" t="s">
        <v>366</v>
      </c>
      <c r="N3" s="347" t="s">
        <v>364</v>
      </c>
      <c r="O3" s="350" t="s">
        <v>365</v>
      </c>
      <c r="P3" s="346" t="s">
        <v>363</v>
      </c>
      <c r="Q3" s="347" t="s">
        <v>364</v>
      </c>
      <c r="R3" s="348" t="s">
        <v>365</v>
      </c>
      <c r="S3" s="349" t="s">
        <v>366</v>
      </c>
      <c r="T3" s="347" t="s">
        <v>364</v>
      </c>
      <c r="U3" s="350" t="s">
        <v>365</v>
      </c>
      <c r="V3" s="346" t="s">
        <v>363</v>
      </c>
      <c r="W3" s="347" t="s">
        <v>364</v>
      </c>
      <c r="X3" s="348" t="s">
        <v>365</v>
      </c>
      <c r="Y3" s="349" t="s">
        <v>366</v>
      </c>
      <c r="Z3" s="347" t="s">
        <v>364</v>
      </c>
      <c r="AA3" s="350" t="s">
        <v>365</v>
      </c>
      <c r="AB3" s="351" t="s">
        <v>367</v>
      </c>
      <c r="AC3" s="352" t="s">
        <v>368</v>
      </c>
    </row>
    <row r="4" spans="1:29" ht="15.75">
      <c r="A4" s="353" t="s">
        <v>2</v>
      </c>
      <c r="B4" s="294">
        <v>85</v>
      </c>
      <c r="C4" s="285" t="s">
        <v>427</v>
      </c>
      <c r="D4" s="220">
        <v>4</v>
      </c>
      <c r="E4" s="354">
        <f>IF(D4=1,17,IF(D4=2,15,IF(D4=3,13,IF(D4=4,12,IF(D4=5,11,IF(D4=6,10,IF(D4=7,9,IF(D4=8,8))))))))+IF(D4=9,7,IF(D4=10,6,IF(D4=11,5,IF(D4=12,4,IF(D4=13,3,IF(D4=14,2,IF(D4=15,1)))))))</f>
        <v>12</v>
      </c>
      <c r="F4" s="355"/>
      <c r="G4" s="356">
        <v>2</v>
      </c>
      <c r="H4" s="354">
        <f>IF(G4=1,17,IF(G4=2,15,IF(G4=3,13,IF(G4=4,12,IF(G4=5,11,IF(G4=6,10,IF(G4=7,9,IF(G4=8,8))))))))+IF(G4=9,7,IF(G4=10,6,IF(G4=11,5,IF(G4=12,4,IF(G4=13,3,IF(G4=14,2,IF(G4=15,1)))))))</f>
        <v>15</v>
      </c>
      <c r="I4" s="357"/>
      <c r="J4" s="220">
        <v>4</v>
      </c>
      <c r="K4" s="358">
        <f aca="true" t="shared" si="0" ref="K4:K13">IF(J4=1,17,IF(J4=2,15,IF(J4=3,13,IF(J4=4,12,IF(J4=5,11,IF(J4=6,10,IF(J4=7,9,IF(J4=8,8))))))))+IF(J4=9,7,IF(J4=10,6,IF(J4=11,5,IF(J4=12,4,IF(J4=13,3,IF(J4=14,2,IF(J4=15,1)))))))</f>
        <v>12</v>
      </c>
      <c r="L4" s="355"/>
      <c r="M4" s="356">
        <v>5</v>
      </c>
      <c r="N4" s="358">
        <f aca="true" t="shared" si="1" ref="N4:N13">IF(M4=1,17,IF(M4=2,15,IF(M4=3,13,IF(M4=4,12,IF(M4=5,11,IF(M4=6,10,IF(M4=7,9,IF(M4=8,8))))))))+IF(M4=9,7,IF(M4=10,6,IF(M4=11,5,IF(M4=12,4,IF(M4=13,3,IF(M4=14,2,IF(M4=15,1)))))))</f>
        <v>11</v>
      </c>
      <c r="O4" s="357"/>
      <c r="P4" s="220">
        <v>1</v>
      </c>
      <c r="Q4" s="354">
        <f aca="true" t="shared" si="2" ref="Q4:Q13">IF(P4=1,17,IF(P4=2,15,IF(P4=3,13,IF(P4=4,12,IF(P4=5,11,IF(P4=6,10,IF(P4=7,9,IF(P4=8,8))))))))+IF(P4=9,7,IF(P4=10,6,IF(P4=11,5,IF(P4=12,4,IF(P4=13,3,IF(P4=14,2,IF(P4=15,1)))))))</f>
        <v>17</v>
      </c>
      <c r="R4" s="359"/>
      <c r="S4" s="356">
        <v>1</v>
      </c>
      <c r="T4" s="354">
        <f aca="true" t="shared" si="3" ref="T4:T13">IF(S4=1,17,IF(S4=2,15,IF(S4=3,13,IF(S4=4,12,IF(S4=5,11,IF(S4=6,10,IF(S4=7,9,IF(S4=8,8))))))))+IF(S4=9,7,IF(S4=10,6,IF(S4=11,5,IF(S4=12,4,IF(S4=13,3,IF(S4=14,2,IF(S4=15,1)))))))</f>
        <v>17</v>
      </c>
      <c r="U4" s="308"/>
      <c r="V4" s="220"/>
      <c r="W4" s="361">
        <f aca="true" t="shared" si="4" ref="W4:W13">IF(V4=1,17,IF(V4=2,15,IF(V4=3,13,IF(V4=4,12,IF(V4=5,11,IF(V4=6,10,IF(V4=7,9,IF(V4=8,8))))))))+IF(V4=9,7,IF(V4=10,6,IF(V4=11,5,IF(V4=12,4,IF(V4=13,3,IF(V4=14,2,IF(V4=15,1)))))))</f>
        <v>0</v>
      </c>
      <c r="X4" s="355"/>
      <c r="Y4" s="356"/>
      <c r="Z4" s="358">
        <f aca="true" t="shared" si="5" ref="Z4:Z13">IF(Y4=1,17,IF(Y4=2,15,IF(Y4=3,13,IF(Y4=4,12,IF(Y4=5,11,IF(Y4=6,10,IF(Y4=7,9,IF(Y4=8,8))))))))+IF(Y4=9,7,IF(Y4=10,6,IF(Y4=11,5,IF(Y4=12,4,IF(Y4=13,3,IF(Y4=14,2,IF(Y4=15,1)))))))</f>
        <v>0</v>
      </c>
      <c r="AA4" s="357"/>
      <c r="AB4" s="362">
        <f>SUM(E4+H4+K4+N4+Q4+T4+W4+Z4+-F4-I4-L4-O4-R4-U4-X4-AA4)+1</f>
        <v>85</v>
      </c>
      <c r="AC4" s="363">
        <v>225</v>
      </c>
    </row>
    <row r="5" spans="1:29" ht="15.75">
      <c r="A5" s="353" t="s">
        <v>3</v>
      </c>
      <c r="B5" s="294">
        <v>128</v>
      </c>
      <c r="C5" s="285" t="s">
        <v>428</v>
      </c>
      <c r="D5" s="220">
        <v>1</v>
      </c>
      <c r="E5" s="354">
        <f>IF(D5=1,17,IF(D5=2,15,IF(D5=3,13,IF(D5=4,12,IF(D5=5,11,IF(D5=6,10,IF(D5=7,9,IF(D5=8,8))))))))+IF(D5=9,7,IF(D5=10,6,IF(D5=11,5,IF(D5=12,4,IF(D5=13,3,IF(D5=14,2,IF(D5=15,1)))))))</f>
        <v>17</v>
      </c>
      <c r="F5" s="355"/>
      <c r="G5" s="356">
        <v>1</v>
      </c>
      <c r="H5" s="354">
        <f>IF(G5=1,17,IF(G5=2,15,IF(G5=3,13,IF(G5=4,12,IF(G5=5,11,IF(G5=6,10,IF(G5=7,9,IF(G5=8,8))))))))+IF(G5=9,7,IF(G5=10,6,IF(G5=11,5,IF(G5=12,4,IF(G5=13,3,IF(G5=14,2,IF(G5=15,1)))))))</f>
        <v>17</v>
      </c>
      <c r="I5" s="357"/>
      <c r="J5" s="220">
        <v>2</v>
      </c>
      <c r="K5" s="358">
        <f t="shared" si="0"/>
        <v>15</v>
      </c>
      <c r="L5" s="355"/>
      <c r="M5" s="356">
        <v>2</v>
      </c>
      <c r="N5" s="358">
        <f t="shared" si="1"/>
        <v>15</v>
      </c>
      <c r="O5" s="357"/>
      <c r="P5" s="365" t="s">
        <v>370</v>
      </c>
      <c r="Q5" s="354">
        <f t="shared" si="2"/>
        <v>0</v>
      </c>
      <c r="R5" s="359"/>
      <c r="S5" s="356">
        <v>7</v>
      </c>
      <c r="T5" s="354">
        <f t="shared" si="3"/>
        <v>9</v>
      </c>
      <c r="U5" s="308"/>
      <c r="V5" s="220"/>
      <c r="W5" s="361">
        <f t="shared" si="4"/>
        <v>0</v>
      </c>
      <c r="X5" s="355"/>
      <c r="Y5" s="356"/>
      <c r="Z5" s="358">
        <f t="shared" si="5"/>
        <v>0</v>
      </c>
      <c r="AA5" s="357"/>
      <c r="AB5" s="362">
        <f>SUM(E5+H5+K5+N5+Q5+T5+W5+Z5+-F5-I5-L5-O5-R5-U5-X5-AA5)+1</f>
        <v>74</v>
      </c>
      <c r="AC5" s="363">
        <v>220</v>
      </c>
    </row>
    <row r="6" spans="1:29" ht="15.75">
      <c r="A6" s="353" t="s">
        <v>4</v>
      </c>
      <c r="B6" s="294">
        <v>119</v>
      </c>
      <c r="C6" s="285" t="s">
        <v>429</v>
      </c>
      <c r="D6" s="220">
        <v>2</v>
      </c>
      <c r="E6" s="354">
        <f>IF(D6=1,17,IF(D6=2,15,IF(D6=3,13,IF(D6=4,12,IF(D6=5,11,IF(D6=6,10,IF(D6=7,9,IF(D6=8,8))))))))+IF(D6=9,7,IF(D6=10,6,IF(D6=11,5,IF(D6=12,4,IF(D6=13,3,IF(D6=14,2,IF(D6=15,1)))))))</f>
        <v>15</v>
      </c>
      <c r="F6" s="355"/>
      <c r="G6" s="367" t="s">
        <v>370</v>
      </c>
      <c r="H6" s="354">
        <f>IF(G6=1,17,IF(G6=2,15,IF(G6=3,13,IF(G6=4,12,IF(G6=5,11,IF(G6=6,10,IF(G6=7,9,IF(G6=8,8))))))))+IF(G6=9,7,IF(G6=10,6,IF(G6=11,5,IF(G6=12,4,IF(G6=13,3,IF(G6=14,2,IF(G6=15,1)))))))</f>
        <v>0</v>
      </c>
      <c r="I6" s="357"/>
      <c r="J6" s="220">
        <v>5</v>
      </c>
      <c r="K6" s="358">
        <f t="shared" si="0"/>
        <v>11</v>
      </c>
      <c r="L6" s="355"/>
      <c r="M6" s="356">
        <v>3</v>
      </c>
      <c r="N6" s="358">
        <f t="shared" si="1"/>
        <v>13</v>
      </c>
      <c r="O6" s="357"/>
      <c r="P6" s="220">
        <v>4</v>
      </c>
      <c r="Q6" s="354">
        <f t="shared" si="2"/>
        <v>12</v>
      </c>
      <c r="R6" s="359"/>
      <c r="S6" s="356">
        <v>3</v>
      </c>
      <c r="T6" s="354">
        <f t="shared" si="3"/>
        <v>13</v>
      </c>
      <c r="U6" s="308"/>
      <c r="V6" s="220"/>
      <c r="W6" s="361">
        <f t="shared" si="4"/>
        <v>0</v>
      </c>
      <c r="X6" s="355"/>
      <c r="Y6" s="356"/>
      <c r="Z6" s="358">
        <f t="shared" si="5"/>
        <v>0</v>
      </c>
      <c r="AA6" s="357"/>
      <c r="AB6" s="362">
        <f>SUM(E6+H6+K6+N6+Q6+T6+W6+Z6+-F6-I6-L6-O6-R6-U6-X6-AA6)+1</f>
        <v>65</v>
      </c>
      <c r="AC6" s="363">
        <v>216</v>
      </c>
    </row>
    <row r="7" spans="1:29" ht="15.75">
      <c r="A7" s="353" t="s">
        <v>5</v>
      </c>
      <c r="B7" s="294">
        <v>5</v>
      </c>
      <c r="C7" s="285" t="s">
        <v>430</v>
      </c>
      <c r="D7" s="220">
        <v>5</v>
      </c>
      <c r="E7" s="354">
        <f>IF(D7=1,17,IF(D7=2,15,IF(D7=3,13,IF(D7=4,12,IF(D7=5,11,IF(D7=6,10,IF(D7=7,9,IF(D7=8,8))))))))+IF(D7=9,7,IF(D7=10,6,IF(D7=11,5,IF(D7=12,4,IF(D7=13,3,IF(D7=14,2,IF(D7=15,1)))))))</f>
        <v>11</v>
      </c>
      <c r="F7" s="355"/>
      <c r="G7" s="356">
        <v>4</v>
      </c>
      <c r="H7" s="354">
        <f>IF(G7=1,17,IF(G7=2,15,IF(G7=3,13,IF(G7=4,12,IF(G7=5,11,IF(G7=6,10,IF(G7=7,9,IF(G7=8,8))))))))+IF(G7=9,7,IF(G7=10,6,IF(G7=11,5,IF(G7=12,4,IF(G7=13,3,IF(G7=14,2,IF(G7=15,1)))))))</f>
        <v>12</v>
      </c>
      <c r="I7" s="357"/>
      <c r="J7" s="220">
        <v>1</v>
      </c>
      <c r="K7" s="358">
        <f t="shared" si="0"/>
        <v>17</v>
      </c>
      <c r="L7" s="355"/>
      <c r="M7" s="356">
        <v>4</v>
      </c>
      <c r="N7" s="358">
        <f t="shared" si="1"/>
        <v>12</v>
      </c>
      <c r="O7" s="357"/>
      <c r="P7" s="220">
        <v>5</v>
      </c>
      <c r="Q7" s="354">
        <f t="shared" si="2"/>
        <v>11</v>
      </c>
      <c r="R7" s="359"/>
      <c r="S7" s="367" t="s">
        <v>370</v>
      </c>
      <c r="T7" s="354">
        <f t="shared" si="3"/>
        <v>0</v>
      </c>
      <c r="U7" s="308"/>
      <c r="V7" s="220"/>
      <c r="W7" s="361">
        <f t="shared" si="4"/>
        <v>0</v>
      </c>
      <c r="X7" s="355"/>
      <c r="Y7" s="356"/>
      <c r="Z7" s="358">
        <f t="shared" si="5"/>
        <v>0</v>
      </c>
      <c r="AA7" s="357"/>
      <c r="AB7" s="362">
        <f aca="true" t="shared" si="6" ref="AB7:AB13">SUM(E7+H7+K7+N7+Q7+T7+W7+Z7+-F7-I7-L7-O7-R7-U7-X7-AA7)</f>
        <v>63</v>
      </c>
      <c r="AC7" s="363">
        <v>214</v>
      </c>
    </row>
    <row r="8" spans="1:29" ht="15.75">
      <c r="A8" s="353" t="s">
        <v>6</v>
      </c>
      <c r="B8" s="294">
        <v>57</v>
      </c>
      <c r="C8" s="285" t="s">
        <v>431</v>
      </c>
      <c r="D8" s="220" t="s">
        <v>373</v>
      </c>
      <c r="E8" s="354">
        <f>IF(D8=1,17,IF(D8=2,15,IF(D8=3,13,IF(D8=4,12,IF(D8=5,11,IF(D8=6,10,IF(D8=7,9,IF(D8=8,8))))))))+IF(D8=9,7,IF(D8=10,6,IF(D8=11,5,IF(D8=12,4,IF(D8=13,3,IF(D8=14,2,IF(D8=15,1)))))))</f>
        <v>0</v>
      </c>
      <c r="F8" s="368"/>
      <c r="G8" s="356" t="s">
        <v>373</v>
      </c>
      <c r="H8" s="354">
        <f>IF(G8=1,17,IF(G8=2,15,IF(G8=3,13,IF(G8=4,12,IF(G8=5,11,IF(G8=6,10,IF(G8=7,9,IF(G8=8,8))))))))+IF(G8=9,7,IF(G8=10,6,IF(G8=11,5,IF(G8=12,4,IF(G8=13,3,IF(G8=14,2,IF(G8=15,1)))))))</f>
        <v>0</v>
      </c>
      <c r="I8" s="357"/>
      <c r="J8" s="220">
        <v>3</v>
      </c>
      <c r="K8" s="354">
        <f t="shared" si="0"/>
        <v>13</v>
      </c>
      <c r="L8" s="359"/>
      <c r="M8" s="356">
        <v>1</v>
      </c>
      <c r="N8" s="354">
        <f t="shared" si="1"/>
        <v>17</v>
      </c>
      <c r="O8" s="308"/>
      <c r="P8" s="220">
        <v>2</v>
      </c>
      <c r="Q8" s="358">
        <f t="shared" si="2"/>
        <v>15</v>
      </c>
      <c r="R8" s="355"/>
      <c r="S8" s="367">
        <v>2</v>
      </c>
      <c r="T8" s="358">
        <f t="shared" si="3"/>
        <v>15</v>
      </c>
      <c r="U8" s="357"/>
      <c r="V8" s="220"/>
      <c r="W8" s="358">
        <f t="shared" si="4"/>
        <v>0</v>
      </c>
      <c r="X8" s="355"/>
      <c r="Y8" s="367"/>
      <c r="Z8" s="358">
        <f t="shared" si="5"/>
        <v>0</v>
      </c>
      <c r="AA8" s="357"/>
      <c r="AB8" s="362">
        <f t="shared" si="6"/>
        <v>60</v>
      </c>
      <c r="AC8" s="363">
        <v>212</v>
      </c>
    </row>
    <row r="9" spans="1:29" ht="15.75">
      <c r="A9" s="353" t="s">
        <v>7</v>
      </c>
      <c r="B9" s="294">
        <v>177</v>
      </c>
      <c r="C9" s="285" t="s">
        <v>432</v>
      </c>
      <c r="D9" s="220" t="s">
        <v>373</v>
      </c>
      <c r="E9" s="354"/>
      <c r="F9" s="355"/>
      <c r="G9" s="356" t="s">
        <v>373</v>
      </c>
      <c r="H9" s="354"/>
      <c r="I9" s="357"/>
      <c r="J9" s="220">
        <v>6</v>
      </c>
      <c r="K9" s="358">
        <f t="shared" si="0"/>
        <v>10</v>
      </c>
      <c r="L9" s="366">
        <v>1</v>
      </c>
      <c r="M9" s="356">
        <v>8</v>
      </c>
      <c r="N9" s="358">
        <f t="shared" si="1"/>
        <v>8</v>
      </c>
      <c r="O9" s="357"/>
      <c r="P9" s="220">
        <v>3</v>
      </c>
      <c r="Q9" s="354">
        <f t="shared" si="2"/>
        <v>13</v>
      </c>
      <c r="R9" s="359"/>
      <c r="S9" s="356">
        <v>4</v>
      </c>
      <c r="T9" s="354">
        <f t="shared" si="3"/>
        <v>12</v>
      </c>
      <c r="U9" s="308"/>
      <c r="V9" s="220"/>
      <c r="W9" s="361">
        <f t="shared" si="4"/>
        <v>0</v>
      </c>
      <c r="X9" s="355"/>
      <c r="Y9" s="356"/>
      <c r="Z9" s="358">
        <f t="shared" si="5"/>
        <v>0</v>
      </c>
      <c r="AA9" s="357"/>
      <c r="AB9" s="362">
        <f t="shared" si="6"/>
        <v>42</v>
      </c>
      <c r="AC9" s="363">
        <v>210</v>
      </c>
    </row>
    <row r="10" spans="1:29" ht="15.75">
      <c r="A10" s="353" t="s">
        <v>8</v>
      </c>
      <c r="B10" s="294">
        <v>3</v>
      </c>
      <c r="C10" s="285" t="s">
        <v>433</v>
      </c>
      <c r="D10" s="220" t="s">
        <v>373</v>
      </c>
      <c r="E10" s="354"/>
      <c r="F10" s="355"/>
      <c r="G10" s="356" t="s">
        <v>373</v>
      </c>
      <c r="H10" s="354"/>
      <c r="I10" s="357"/>
      <c r="J10" s="220">
        <v>7</v>
      </c>
      <c r="K10" s="358">
        <f t="shared" si="0"/>
        <v>9</v>
      </c>
      <c r="L10" s="355"/>
      <c r="M10" s="356">
        <v>6</v>
      </c>
      <c r="N10" s="358">
        <f t="shared" si="1"/>
        <v>10</v>
      </c>
      <c r="O10" s="357"/>
      <c r="P10" s="220">
        <v>6</v>
      </c>
      <c r="Q10" s="354">
        <f t="shared" si="2"/>
        <v>10</v>
      </c>
      <c r="R10" s="359"/>
      <c r="S10" s="356">
        <v>6</v>
      </c>
      <c r="T10" s="354">
        <f t="shared" si="3"/>
        <v>10</v>
      </c>
      <c r="U10" s="308"/>
      <c r="V10" s="220"/>
      <c r="W10" s="361">
        <f t="shared" si="4"/>
        <v>0</v>
      </c>
      <c r="X10" s="355"/>
      <c r="Y10" s="356"/>
      <c r="Z10" s="358">
        <f t="shared" si="5"/>
        <v>0</v>
      </c>
      <c r="AA10" s="357"/>
      <c r="AB10" s="362">
        <f t="shared" si="6"/>
        <v>39</v>
      </c>
      <c r="AC10" s="363">
        <v>209</v>
      </c>
    </row>
    <row r="11" spans="1:29" ht="15.75">
      <c r="A11" s="353" t="s">
        <v>9</v>
      </c>
      <c r="B11" s="294">
        <v>17</v>
      </c>
      <c r="C11" s="285" t="s">
        <v>434</v>
      </c>
      <c r="D11" s="220">
        <v>3</v>
      </c>
      <c r="E11" s="354">
        <f>IF(D11=1,17,IF(D11=2,15,IF(D11=3,13,IF(D11=4,12,IF(D11=5,11,IF(D11=6,10,IF(D11=7,9,IF(D11=8,8))))))))+IF(D11=9,7,IF(D11=10,6,IF(D11=11,5,IF(D11=12,4,IF(D11=13,3,IF(D11=14,2,IF(D11=15,1)))))))</f>
        <v>13</v>
      </c>
      <c r="F11" s="355"/>
      <c r="G11" s="356">
        <v>3</v>
      </c>
      <c r="H11" s="354">
        <f>IF(G11=1,17,IF(G11=2,15,IF(G11=3,13,IF(G11=4,12,IF(G11=5,11,IF(G11=6,10,IF(G11=7,9,IF(G11=8,8))))))))+IF(G11=9,7,IF(G11=10,6,IF(G11=11,5,IF(G11=12,4,IF(G11=13,3,IF(G11=14,2,IF(G11=15,1)))))))</f>
        <v>13</v>
      </c>
      <c r="I11" s="357"/>
      <c r="J11" s="220" t="s">
        <v>373</v>
      </c>
      <c r="K11" s="358">
        <f t="shared" si="0"/>
        <v>0</v>
      </c>
      <c r="L11" s="355"/>
      <c r="M11" s="356" t="s">
        <v>373</v>
      </c>
      <c r="N11" s="358">
        <f t="shared" si="1"/>
        <v>0</v>
      </c>
      <c r="O11" s="357"/>
      <c r="P11" s="220" t="s">
        <v>373</v>
      </c>
      <c r="Q11" s="354">
        <f t="shared" si="2"/>
        <v>0</v>
      </c>
      <c r="R11" s="359"/>
      <c r="S11" s="356" t="s">
        <v>373</v>
      </c>
      <c r="T11" s="354">
        <f t="shared" si="3"/>
        <v>0</v>
      </c>
      <c r="U11" s="308"/>
      <c r="V11" s="220"/>
      <c r="W11" s="361">
        <f t="shared" si="4"/>
        <v>0</v>
      </c>
      <c r="X11" s="355"/>
      <c r="Y11" s="356"/>
      <c r="Z11" s="358">
        <f t="shared" si="5"/>
        <v>0</v>
      </c>
      <c r="AA11" s="357"/>
      <c r="AB11" s="362">
        <f t="shared" si="6"/>
        <v>26</v>
      </c>
      <c r="AC11" s="363">
        <v>208</v>
      </c>
    </row>
    <row r="12" spans="1:29" ht="15.75">
      <c r="A12" s="353" t="s">
        <v>10</v>
      </c>
      <c r="B12" s="294">
        <v>118</v>
      </c>
      <c r="C12" s="285" t="s">
        <v>435</v>
      </c>
      <c r="D12" s="220" t="s">
        <v>373</v>
      </c>
      <c r="E12" s="354"/>
      <c r="F12" s="355"/>
      <c r="G12" s="356" t="s">
        <v>373</v>
      </c>
      <c r="H12" s="354"/>
      <c r="I12" s="357"/>
      <c r="J12" s="220">
        <v>8</v>
      </c>
      <c r="K12" s="358">
        <f t="shared" si="0"/>
        <v>8</v>
      </c>
      <c r="L12" s="355"/>
      <c r="M12" s="356">
        <v>7</v>
      </c>
      <c r="N12" s="358">
        <f t="shared" si="1"/>
        <v>9</v>
      </c>
      <c r="O12" s="357"/>
      <c r="P12" s="220" t="s">
        <v>373</v>
      </c>
      <c r="Q12" s="354">
        <f t="shared" si="2"/>
        <v>0</v>
      </c>
      <c r="R12" s="359"/>
      <c r="S12" s="356" t="s">
        <v>373</v>
      </c>
      <c r="T12" s="354">
        <f t="shared" si="3"/>
        <v>0</v>
      </c>
      <c r="U12" s="308"/>
      <c r="V12" s="220"/>
      <c r="W12" s="361">
        <f t="shared" si="4"/>
        <v>0</v>
      </c>
      <c r="X12" s="355"/>
      <c r="Y12" s="356"/>
      <c r="Z12" s="358">
        <f t="shared" si="5"/>
        <v>0</v>
      </c>
      <c r="AA12" s="357"/>
      <c r="AB12" s="362">
        <f t="shared" si="6"/>
        <v>17</v>
      </c>
      <c r="AC12" s="363">
        <v>207</v>
      </c>
    </row>
    <row r="13" spans="1:29" ht="16.5" thickBot="1">
      <c r="A13" s="353" t="s">
        <v>11</v>
      </c>
      <c r="B13" s="295">
        <v>386</v>
      </c>
      <c r="C13" s="318" t="s">
        <v>436</v>
      </c>
      <c r="D13" s="370" t="s">
        <v>373</v>
      </c>
      <c r="E13" s="377"/>
      <c r="F13" s="372"/>
      <c r="G13" s="373" t="s">
        <v>373</v>
      </c>
      <c r="H13" s="377"/>
      <c r="I13" s="375"/>
      <c r="J13" s="370" t="s">
        <v>373</v>
      </c>
      <c r="K13" s="374">
        <f t="shared" si="0"/>
        <v>0</v>
      </c>
      <c r="L13" s="372"/>
      <c r="M13" s="373" t="s">
        <v>373</v>
      </c>
      <c r="N13" s="374">
        <f t="shared" si="1"/>
        <v>0</v>
      </c>
      <c r="O13" s="375"/>
      <c r="P13" s="379" t="s">
        <v>370</v>
      </c>
      <c r="Q13" s="377">
        <f t="shared" si="2"/>
        <v>0</v>
      </c>
      <c r="R13" s="423"/>
      <c r="S13" s="373">
        <v>5</v>
      </c>
      <c r="T13" s="377">
        <f t="shared" si="3"/>
        <v>11</v>
      </c>
      <c r="U13" s="310"/>
      <c r="V13" s="370"/>
      <c r="W13" s="371">
        <f t="shared" si="4"/>
        <v>0</v>
      </c>
      <c r="X13" s="372"/>
      <c r="Y13" s="373"/>
      <c r="Z13" s="374">
        <f t="shared" si="5"/>
        <v>0</v>
      </c>
      <c r="AA13" s="375"/>
      <c r="AB13" s="362">
        <f t="shared" si="6"/>
        <v>11</v>
      </c>
      <c r="AC13" s="382">
        <v>206</v>
      </c>
    </row>
    <row r="14" spans="1:29" ht="15.75">
      <c r="A14" s="383" t="s">
        <v>389</v>
      </c>
      <c r="B14" s="384"/>
      <c r="C14" s="385" t="s">
        <v>437</v>
      </c>
      <c r="D14" s="384"/>
      <c r="E14" s="386"/>
      <c r="F14" s="385"/>
      <c r="G14" s="384"/>
      <c r="H14" s="386"/>
      <c r="I14" s="385"/>
      <c r="J14" s="385"/>
      <c r="K14" s="386"/>
      <c r="L14" s="385"/>
      <c r="M14" s="385"/>
      <c r="N14" s="387"/>
      <c r="O14" s="385"/>
      <c r="P14" s="385"/>
      <c r="Q14" s="387"/>
      <c r="R14" s="384"/>
      <c r="S14" s="385"/>
      <c r="T14" s="387"/>
      <c r="U14" s="384"/>
      <c r="V14" s="384"/>
      <c r="W14" s="384"/>
      <c r="X14" s="384"/>
      <c r="Y14" s="384"/>
      <c r="Z14" s="384"/>
      <c r="AA14" s="384"/>
      <c r="AB14" s="388"/>
      <c r="AC14" s="337"/>
    </row>
    <row r="15" spans="1:29" ht="16.5" thickBot="1">
      <c r="A15" s="389" t="s">
        <v>391</v>
      </c>
      <c r="B15" s="390"/>
      <c r="C15" s="391" t="s">
        <v>429</v>
      </c>
      <c r="D15" s="390"/>
      <c r="E15" s="392"/>
      <c r="F15" s="391"/>
      <c r="G15" s="390"/>
      <c r="H15" s="392"/>
      <c r="I15" s="391"/>
      <c r="J15" s="391"/>
      <c r="K15" s="392"/>
      <c r="L15" s="391"/>
      <c r="M15" s="391"/>
      <c r="N15" s="393"/>
      <c r="O15" s="391"/>
      <c r="P15" s="391"/>
      <c r="Q15" s="393"/>
      <c r="R15" s="390"/>
      <c r="S15" s="391"/>
      <c r="T15" s="393"/>
      <c r="U15" s="390"/>
      <c r="V15" s="390"/>
      <c r="W15" s="390"/>
      <c r="X15" s="390"/>
      <c r="Y15" s="390"/>
      <c r="Z15" s="390"/>
      <c r="AA15" s="390"/>
      <c r="AB15" s="394">
        <v>43134</v>
      </c>
      <c r="AC15" s="337"/>
    </row>
    <row r="16" spans="1:29" ht="15.75">
      <c r="A16" s="383" t="s">
        <v>392</v>
      </c>
      <c r="B16" s="384"/>
      <c r="C16" s="385" t="s">
        <v>438</v>
      </c>
      <c r="D16" s="384"/>
      <c r="E16" s="386"/>
      <c r="F16" s="385"/>
      <c r="G16" s="384"/>
      <c r="H16" s="386"/>
      <c r="I16" s="385"/>
      <c r="J16" s="385"/>
      <c r="K16" s="386"/>
      <c r="L16" s="385"/>
      <c r="M16" s="385"/>
      <c r="N16" s="387"/>
      <c r="O16" s="385"/>
      <c r="P16" s="385"/>
      <c r="Q16" s="387"/>
      <c r="R16" s="384"/>
      <c r="S16" s="385"/>
      <c r="T16" s="387"/>
      <c r="U16" s="384"/>
      <c r="V16" s="384"/>
      <c r="W16" s="384"/>
      <c r="X16" s="384"/>
      <c r="Y16" s="384"/>
      <c r="Z16" s="384"/>
      <c r="AA16" s="384"/>
      <c r="AB16" s="388"/>
      <c r="AC16" s="337"/>
    </row>
    <row r="17" spans="1:29" ht="16.5" thickBot="1">
      <c r="A17" s="395" t="s">
        <v>394</v>
      </c>
      <c r="B17" s="390"/>
      <c r="C17" s="391" t="s">
        <v>439</v>
      </c>
      <c r="D17" s="390"/>
      <c r="E17" s="392"/>
      <c r="F17" s="391"/>
      <c r="G17" s="390"/>
      <c r="H17" s="392"/>
      <c r="I17" s="391"/>
      <c r="J17" s="391"/>
      <c r="K17" s="392"/>
      <c r="L17" s="391"/>
      <c r="M17" s="391"/>
      <c r="N17" s="393"/>
      <c r="O17" s="391"/>
      <c r="P17" s="391"/>
      <c r="Q17" s="393"/>
      <c r="R17" s="390"/>
      <c r="S17" s="391"/>
      <c r="T17" s="393"/>
      <c r="U17" s="390"/>
      <c r="V17" s="390"/>
      <c r="W17" s="390"/>
      <c r="X17" s="390"/>
      <c r="Y17" s="390"/>
      <c r="Z17" s="390"/>
      <c r="AA17" s="390"/>
      <c r="AB17" s="394">
        <v>43162</v>
      </c>
      <c r="AC17" s="337"/>
    </row>
    <row r="18" spans="1:29" ht="15.75">
      <c r="A18" s="383" t="s">
        <v>395</v>
      </c>
      <c r="B18" s="384"/>
      <c r="C18" s="385" t="s">
        <v>440</v>
      </c>
      <c r="D18" s="384"/>
      <c r="E18" s="386"/>
      <c r="F18" s="385"/>
      <c r="G18" s="384"/>
      <c r="H18" s="386"/>
      <c r="I18" s="385"/>
      <c r="J18" s="385"/>
      <c r="K18" s="386"/>
      <c r="L18" s="385"/>
      <c r="M18" s="385"/>
      <c r="N18" s="387"/>
      <c r="O18" s="385"/>
      <c r="P18" s="385"/>
      <c r="Q18" s="387"/>
      <c r="R18" s="384"/>
      <c r="S18" s="385"/>
      <c r="T18" s="387"/>
      <c r="U18" s="384"/>
      <c r="V18" s="396"/>
      <c r="W18" s="396"/>
      <c r="X18" s="396"/>
      <c r="Y18" s="396"/>
      <c r="Z18" s="396"/>
      <c r="AA18" s="396"/>
      <c r="AB18" s="388"/>
      <c r="AC18" s="337"/>
    </row>
    <row r="19" spans="1:29" ht="16.5" thickBot="1">
      <c r="A19" s="389" t="s">
        <v>394</v>
      </c>
      <c r="B19" s="390"/>
      <c r="C19" s="391" t="s">
        <v>427</v>
      </c>
      <c r="D19" s="390"/>
      <c r="E19" s="392"/>
      <c r="F19" s="391"/>
      <c r="G19" s="390"/>
      <c r="H19" s="392"/>
      <c r="I19" s="391"/>
      <c r="J19" s="391"/>
      <c r="K19" s="392"/>
      <c r="L19" s="391"/>
      <c r="M19" s="391"/>
      <c r="N19" s="393"/>
      <c r="O19" s="391"/>
      <c r="P19" s="391"/>
      <c r="Q19" s="393"/>
      <c r="R19" s="390"/>
      <c r="S19" s="391"/>
      <c r="T19" s="393"/>
      <c r="U19" s="390"/>
      <c r="V19" s="398"/>
      <c r="W19" s="398"/>
      <c r="X19" s="398"/>
      <c r="Y19" s="398"/>
      <c r="Z19" s="398"/>
      <c r="AA19" s="398"/>
      <c r="AB19" s="394">
        <v>43204</v>
      </c>
      <c r="AC19" s="337"/>
    </row>
    <row r="20" spans="1:29" ht="15.75">
      <c r="A20" s="383" t="s">
        <v>397</v>
      </c>
      <c r="B20" s="384"/>
      <c r="C20" s="385" t="s">
        <v>398</v>
      </c>
      <c r="D20" s="384"/>
      <c r="E20" s="386"/>
      <c r="F20" s="385"/>
      <c r="G20" s="384"/>
      <c r="H20" s="386"/>
      <c r="I20" s="385"/>
      <c r="J20" s="385"/>
      <c r="K20" s="386"/>
      <c r="L20" s="385"/>
      <c r="M20" s="385"/>
      <c r="N20" s="387"/>
      <c r="O20" s="385"/>
      <c r="P20" s="385"/>
      <c r="Q20" s="387"/>
      <c r="R20" s="384"/>
      <c r="S20" s="385"/>
      <c r="T20" s="387"/>
      <c r="U20" s="384"/>
      <c r="V20" s="384"/>
      <c r="W20" s="384"/>
      <c r="X20" s="384"/>
      <c r="Y20" s="384"/>
      <c r="Z20" s="384"/>
      <c r="AA20" s="384"/>
      <c r="AB20" s="388"/>
      <c r="AC20" s="337"/>
    </row>
    <row r="21" spans="1:29" ht="16.5" thickBot="1">
      <c r="A21" s="395" t="s">
        <v>394</v>
      </c>
      <c r="B21" s="390"/>
      <c r="C21" s="391"/>
      <c r="D21" s="390"/>
      <c r="E21" s="392"/>
      <c r="F21" s="391"/>
      <c r="G21" s="390"/>
      <c r="H21" s="392"/>
      <c r="I21" s="391"/>
      <c r="J21" s="391"/>
      <c r="K21" s="392"/>
      <c r="L21" s="391"/>
      <c r="M21" s="391"/>
      <c r="N21" s="393"/>
      <c r="O21" s="391"/>
      <c r="P21" s="391"/>
      <c r="Q21" s="393"/>
      <c r="R21" s="390"/>
      <c r="S21" s="391"/>
      <c r="T21" s="393"/>
      <c r="U21" s="390"/>
      <c r="V21" s="390"/>
      <c r="W21" s="390"/>
      <c r="X21" s="390"/>
      <c r="Y21" s="390"/>
      <c r="Z21" s="390"/>
      <c r="AA21" s="390"/>
      <c r="AB21" s="394">
        <v>43225</v>
      </c>
      <c r="AC21" s="337"/>
    </row>
    <row r="22" spans="1:29" ht="15.75">
      <c r="A22" s="383" t="s">
        <v>399</v>
      </c>
      <c r="B22" s="384"/>
      <c r="C22" s="385" t="s">
        <v>398</v>
      </c>
      <c r="D22" s="384"/>
      <c r="E22" s="386"/>
      <c r="F22" s="385"/>
      <c r="G22" s="384"/>
      <c r="H22" s="386"/>
      <c r="I22" s="385"/>
      <c r="J22" s="385"/>
      <c r="K22" s="386"/>
      <c r="L22" s="385"/>
      <c r="M22" s="385"/>
      <c r="N22" s="387"/>
      <c r="O22" s="385"/>
      <c r="P22" s="385"/>
      <c r="Q22" s="387"/>
      <c r="R22" s="384"/>
      <c r="S22" s="385"/>
      <c r="T22" s="387"/>
      <c r="U22" s="384"/>
      <c r="V22" s="396"/>
      <c r="W22" s="396"/>
      <c r="X22" s="396"/>
      <c r="Y22" s="396"/>
      <c r="Z22" s="396"/>
      <c r="AA22" s="396"/>
      <c r="AB22" s="388"/>
      <c r="AC22" s="337"/>
    </row>
    <row r="23" spans="1:29" ht="16.5" thickBot="1">
      <c r="A23" s="389" t="s">
        <v>394</v>
      </c>
      <c r="B23" s="390"/>
      <c r="C23" s="391"/>
      <c r="D23" s="390"/>
      <c r="E23" s="392"/>
      <c r="F23" s="391"/>
      <c r="G23" s="390"/>
      <c r="H23" s="392"/>
      <c r="I23" s="391"/>
      <c r="J23" s="391"/>
      <c r="K23" s="392"/>
      <c r="L23" s="391"/>
      <c r="M23" s="391"/>
      <c r="N23" s="393"/>
      <c r="O23" s="391"/>
      <c r="P23" s="391"/>
      <c r="Q23" s="393"/>
      <c r="R23" s="390"/>
      <c r="S23" s="391"/>
      <c r="T23" s="393"/>
      <c r="U23" s="390"/>
      <c r="V23" s="398"/>
      <c r="W23" s="398"/>
      <c r="X23" s="398"/>
      <c r="Y23" s="398"/>
      <c r="Z23" s="398"/>
      <c r="AA23" s="398"/>
      <c r="AB23" s="394">
        <v>43330</v>
      </c>
      <c r="AC23" s="337"/>
    </row>
    <row r="24" spans="1:29" ht="15.7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</row>
  </sheetData>
  <sheetProtection/>
  <mergeCells count="7">
    <mergeCell ref="A1:C2"/>
    <mergeCell ref="D1:AA1"/>
    <mergeCell ref="AB1:AB2"/>
    <mergeCell ref="D2:I2"/>
    <mergeCell ref="J2:O2"/>
    <mergeCell ref="P2:U2"/>
    <mergeCell ref="V2:AA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">
      <selection activeCell="A1" sqref="A1:AC16384"/>
    </sheetView>
  </sheetViews>
  <sheetFormatPr defaultColWidth="9.140625" defaultRowHeight="12.75"/>
  <cols>
    <col min="1" max="1" width="5.7109375" style="0" customWidth="1"/>
    <col min="2" max="2" width="5.421875" style="0" bestFit="1" customWidth="1"/>
    <col min="3" max="3" width="29.7109375" style="0" customWidth="1"/>
    <col min="4" max="4" width="6.7109375" style="0" bestFit="1" customWidth="1"/>
    <col min="5" max="5" width="9.140625" style="0" hidden="1" customWidth="1"/>
    <col min="6" max="6" width="2.140625" style="0" bestFit="1" customWidth="1"/>
    <col min="7" max="7" width="6.7109375" style="0" bestFit="1" customWidth="1"/>
    <col min="8" max="8" width="9.140625" style="0" hidden="1" customWidth="1"/>
    <col min="9" max="9" width="2.140625" style="0" bestFit="1" customWidth="1"/>
    <col min="10" max="10" width="6.7109375" style="0" bestFit="1" customWidth="1"/>
    <col min="11" max="11" width="9.140625" style="0" hidden="1" customWidth="1"/>
    <col min="12" max="12" width="2.421875" style="0" bestFit="1" customWidth="1"/>
    <col min="13" max="13" width="6.7109375" style="0" bestFit="1" customWidth="1"/>
    <col min="14" max="14" width="9.140625" style="0" hidden="1" customWidth="1"/>
    <col min="15" max="15" width="2.140625" style="0" bestFit="1" customWidth="1"/>
    <col min="16" max="16" width="6.7109375" style="0" bestFit="1" customWidth="1"/>
    <col min="17" max="17" width="9.140625" style="0" hidden="1" customWidth="1"/>
    <col min="18" max="18" width="2.140625" style="0" bestFit="1" customWidth="1"/>
    <col min="19" max="19" width="6.7109375" style="0" bestFit="1" customWidth="1"/>
    <col min="20" max="20" width="9.140625" style="0" hidden="1" customWidth="1"/>
    <col min="21" max="21" width="2.57421875" style="438" customWidth="1"/>
    <col min="22" max="22" width="6.7109375" style="0" bestFit="1" customWidth="1"/>
    <col min="23" max="23" width="5.140625" style="0" hidden="1" customWidth="1"/>
    <col min="24" max="24" width="2.140625" style="0" bestFit="1" customWidth="1"/>
    <col min="25" max="25" width="6.7109375" style="0" bestFit="1" customWidth="1"/>
    <col min="26" max="26" width="5.140625" style="0" hidden="1" customWidth="1"/>
    <col min="27" max="27" width="2.140625" style="0" bestFit="1" customWidth="1"/>
  </cols>
  <sheetData>
    <row r="1" spans="1:28" ht="16.5" thickBot="1">
      <c r="A1" s="331" t="s">
        <v>441</v>
      </c>
      <c r="B1" s="332"/>
      <c r="C1" s="333"/>
      <c r="D1" s="334" t="s">
        <v>442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 t="s">
        <v>16</v>
      </c>
    </row>
    <row r="2" spans="1:28" ht="16.5" thickBot="1">
      <c r="A2" s="338"/>
      <c r="B2" s="339"/>
      <c r="C2" s="340"/>
      <c r="D2" s="334" t="s">
        <v>358</v>
      </c>
      <c r="E2" s="335"/>
      <c r="F2" s="335"/>
      <c r="G2" s="335"/>
      <c r="H2" s="335"/>
      <c r="I2" s="341"/>
      <c r="J2" s="334" t="s">
        <v>359</v>
      </c>
      <c r="K2" s="335"/>
      <c r="L2" s="335"/>
      <c r="M2" s="335"/>
      <c r="N2" s="335"/>
      <c r="O2" s="341"/>
      <c r="P2" s="334" t="s">
        <v>360</v>
      </c>
      <c r="Q2" s="335"/>
      <c r="R2" s="335"/>
      <c r="S2" s="335"/>
      <c r="T2" s="335"/>
      <c r="U2" s="341"/>
      <c r="V2" s="334" t="s">
        <v>361</v>
      </c>
      <c r="W2" s="335"/>
      <c r="X2" s="335"/>
      <c r="Y2" s="335"/>
      <c r="Z2" s="335"/>
      <c r="AA2" s="341"/>
      <c r="AB2" s="342"/>
    </row>
    <row r="3" spans="1:29" ht="15.75">
      <c r="A3" s="424" t="s">
        <v>362</v>
      </c>
      <c r="B3" s="344" t="s">
        <v>0</v>
      </c>
      <c r="C3" s="345" t="s">
        <v>1</v>
      </c>
      <c r="D3" s="346" t="s">
        <v>363</v>
      </c>
      <c r="E3" s="347" t="s">
        <v>364</v>
      </c>
      <c r="F3" s="348" t="s">
        <v>365</v>
      </c>
      <c r="G3" s="349" t="s">
        <v>366</v>
      </c>
      <c r="H3" s="347" t="s">
        <v>364</v>
      </c>
      <c r="I3" s="350" t="s">
        <v>365</v>
      </c>
      <c r="J3" s="346" t="s">
        <v>363</v>
      </c>
      <c r="K3" s="347" t="s">
        <v>364</v>
      </c>
      <c r="L3" s="348" t="s">
        <v>365</v>
      </c>
      <c r="M3" s="349" t="s">
        <v>366</v>
      </c>
      <c r="N3" s="347" t="s">
        <v>364</v>
      </c>
      <c r="O3" s="350" t="s">
        <v>365</v>
      </c>
      <c r="P3" s="346" t="s">
        <v>363</v>
      </c>
      <c r="Q3" s="347" t="s">
        <v>364</v>
      </c>
      <c r="R3" s="348" t="s">
        <v>365</v>
      </c>
      <c r="S3" s="349" t="s">
        <v>366</v>
      </c>
      <c r="T3" s="347" t="s">
        <v>364</v>
      </c>
      <c r="U3" s="350" t="s">
        <v>365</v>
      </c>
      <c r="V3" s="346" t="s">
        <v>363</v>
      </c>
      <c r="W3" s="347" t="s">
        <v>364</v>
      </c>
      <c r="X3" s="348" t="s">
        <v>365</v>
      </c>
      <c r="Y3" s="349" t="s">
        <v>366</v>
      </c>
      <c r="Z3" s="347" t="s">
        <v>364</v>
      </c>
      <c r="AA3" s="350" t="s">
        <v>365</v>
      </c>
      <c r="AB3" s="351" t="s">
        <v>367</v>
      </c>
      <c r="AC3" s="425" t="s">
        <v>368</v>
      </c>
    </row>
    <row r="4" spans="1:29" ht="15.75">
      <c r="A4" s="426" t="s">
        <v>2</v>
      </c>
      <c r="B4" s="294">
        <v>121</v>
      </c>
      <c r="C4" s="285" t="s">
        <v>443</v>
      </c>
      <c r="D4" s="220">
        <v>1</v>
      </c>
      <c r="E4" s="354">
        <f aca="true" t="shared" si="0" ref="E4:E25">IF(D4=1,17,IF(D4=2,15,IF(D4=3,13,IF(D4=4,12,IF(D4=5,11,IF(D4=6,10,IF(D4=7,9,IF(D4=8,8))))))))+IF(D4=9,7,IF(D4=10,6,IF(D4=11,5,IF(D4=12,4,IF(D4=13,3,IF(D4=14,2,IF(D4=15,1)))))))</f>
        <v>17</v>
      </c>
      <c r="F4" s="355"/>
      <c r="G4" s="367" t="s">
        <v>370</v>
      </c>
      <c r="H4" s="354">
        <f aca="true" t="shared" si="1" ref="H4:H25">IF(G4=1,17,IF(G4=2,15,IF(G4=3,13,IF(G4=4,12,IF(G4=5,11,IF(G4=6,10,IF(G4=7,9,IF(G4=8,8))))))))+IF(G4=9,7,IF(G4=10,6,IF(G4=11,5,IF(G4=12,4,IF(G4=13,3,IF(G4=14,2,IF(G4=15,1)))))))</f>
        <v>0</v>
      </c>
      <c r="I4" s="357"/>
      <c r="J4" s="220">
        <v>5</v>
      </c>
      <c r="K4" s="358">
        <f aca="true" t="shared" si="2" ref="K4:K25">IF(J4=1,17,IF(J4=2,15,IF(J4=3,13,IF(J4=4,12,IF(J4=5,11,IF(J4=6,10,IF(J4=7,9,IF(J4=8,8))))))))+IF(J4=9,7,IF(J4=10,6,IF(J4=11,5,IF(J4=12,4,IF(J4=13,3,IF(J4=14,2,IF(J4=15,1)))))))</f>
        <v>11</v>
      </c>
      <c r="L4" s="355"/>
      <c r="M4" s="356">
        <v>3</v>
      </c>
      <c r="N4" s="358">
        <f aca="true" t="shared" si="3" ref="N4:N25">IF(M4=1,17,IF(M4=2,15,IF(M4=3,13,IF(M4=4,12,IF(M4=5,11,IF(M4=6,10,IF(M4=7,9,IF(M4=8,8))))))))+IF(M4=9,7,IF(M4=10,6,IF(M4=11,5,IF(M4=12,4,IF(M4=13,3,IF(M4=14,2,IF(M4=15,1)))))))</f>
        <v>13</v>
      </c>
      <c r="O4" s="357"/>
      <c r="P4" s="220">
        <v>2</v>
      </c>
      <c r="Q4" s="354">
        <f aca="true" t="shared" si="4" ref="Q4:Q25">IF(P4=1,17,IF(P4=2,15,IF(P4=3,13,IF(P4=4,12,IF(P4=5,11,IF(P4=6,10,IF(P4=7,9,IF(P4=8,8))))))))+IF(P4=9,7,IF(P4=10,6,IF(P4=11,5,IF(P4=12,4,IF(P4=13,3,IF(P4=14,2,IF(P4=15,1)))))))</f>
        <v>15</v>
      </c>
      <c r="R4" s="359"/>
      <c r="S4" s="356">
        <v>1</v>
      </c>
      <c r="T4" s="354">
        <f aca="true" t="shared" si="5" ref="T4:T25">IF(S4=1,17,IF(S4=2,15,IF(S4=3,13,IF(S4=4,12,IF(S4=5,11,IF(S4=6,10,IF(S4=7,9,IF(S4=8,8))))))))+IF(S4=9,7,IF(S4=10,6,IF(S4=11,5,IF(S4=12,4,IF(S4=13,3,IF(S4=14,2,IF(S4=15,1)))))))</f>
        <v>17</v>
      </c>
      <c r="U4" s="364"/>
      <c r="V4" s="220"/>
      <c r="W4" s="361">
        <f aca="true" t="shared" si="6" ref="W4:W25">IF(V4=1,17,IF(V4=2,15,IF(V4=3,13,IF(V4=4,12,IF(V4=5,11,IF(V4=6,10,IF(V4=7,9,IF(V4=8,8))))))))+IF(V4=9,7,IF(V4=10,6,IF(V4=11,5,IF(V4=12,4,IF(V4=13,3,IF(V4=14,2,IF(V4=15,1)))))))</f>
        <v>0</v>
      </c>
      <c r="X4" s="355"/>
      <c r="Y4" s="356"/>
      <c r="Z4" s="358">
        <f aca="true" t="shared" si="7" ref="Z4:Z25">IF(Y4=1,17,IF(Y4=2,15,IF(Y4=3,13,IF(Y4=4,12,IF(Y4=5,11,IF(Y4=6,10,IF(Y4=7,9,IF(Y4=8,8))))))))+IF(Y4=9,7,IF(Y4=10,6,IF(Y4=11,5,IF(Y4=12,4,IF(Y4=13,3,IF(Y4=14,2,IF(Y4=15,1)))))))</f>
        <v>0</v>
      </c>
      <c r="AA4" s="357"/>
      <c r="AB4" s="362">
        <f>SUM(E4+H4+K4+N4+Q4+T4+W4+Z4-F4-I4-L4-O4-R4-U4-X4-AA4)+1</f>
        <v>74</v>
      </c>
      <c r="AC4" s="427">
        <v>225</v>
      </c>
    </row>
    <row r="5" spans="1:29" ht="15.75">
      <c r="A5" s="426" t="s">
        <v>3</v>
      </c>
      <c r="B5" s="294">
        <v>999</v>
      </c>
      <c r="C5" s="285" t="s">
        <v>184</v>
      </c>
      <c r="D5" s="220">
        <v>3</v>
      </c>
      <c r="E5" s="354">
        <f t="shared" si="0"/>
        <v>13</v>
      </c>
      <c r="F5" s="355"/>
      <c r="G5" s="367" t="s">
        <v>410</v>
      </c>
      <c r="H5" s="354">
        <f t="shared" si="1"/>
        <v>0</v>
      </c>
      <c r="I5" s="357"/>
      <c r="J5" s="220" t="s">
        <v>373</v>
      </c>
      <c r="K5" s="358">
        <f t="shared" si="2"/>
        <v>0</v>
      </c>
      <c r="L5" s="355"/>
      <c r="M5" s="356">
        <v>4</v>
      </c>
      <c r="N5" s="358">
        <f t="shared" si="3"/>
        <v>12</v>
      </c>
      <c r="O5" s="357"/>
      <c r="P5" s="220">
        <v>1</v>
      </c>
      <c r="Q5" s="354">
        <f t="shared" si="4"/>
        <v>17</v>
      </c>
      <c r="R5" s="359"/>
      <c r="S5" s="356">
        <v>2</v>
      </c>
      <c r="T5" s="354">
        <f t="shared" si="5"/>
        <v>15</v>
      </c>
      <c r="U5" s="364"/>
      <c r="V5" s="220"/>
      <c r="W5" s="361">
        <f t="shared" si="6"/>
        <v>0</v>
      </c>
      <c r="X5" s="355"/>
      <c r="Y5" s="356"/>
      <c r="Z5" s="358">
        <f t="shared" si="7"/>
        <v>0</v>
      </c>
      <c r="AA5" s="357"/>
      <c r="AB5" s="362">
        <f>SUM(E5+H5+K5+N5+Q5+T5+W5+Z5-F5-I5-L5-O5-R5-U5-X5-AA5)</f>
        <v>57</v>
      </c>
      <c r="AC5" s="427">
        <v>220</v>
      </c>
    </row>
    <row r="6" spans="1:29" ht="15.75">
      <c r="A6" s="426" t="s">
        <v>4</v>
      </c>
      <c r="B6" s="294">
        <v>28</v>
      </c>
      <c r="C6" s="285" t="s">
        <v>444</v>
      </c>
      <c r="D6" s="220">
        <v>2</v>
      </c>
      <c r="E6" s="354">
        <f t="shared" si="0"/>
        <v>15</v>
      </c>
      <c r="F6" s="355"/>
      <c r="G6" s="356">
        <v>2</v>
      </c>
      <c r="H6" s="354">
        <f t="shared" si="1"/>
        <v>15</v>
      </c>
      <c r="I6" s="357"/>
      <c r="J6" s="220">
        <v>3</v>
      </c>
      <c r="K6" s="358">
        <f t="shared" si="2"/>
        <v>13</v>
      </c>
      <c r="L6" s="355"/>
      <c r="M6" s="367" t="s">
        <v>370</v>
      </c>
      <c r="N6" s="358">
        <f t="shared" si="3"/>
        <v>0</v>
      </c>
      <c r="O6" s="357"/>
      <c r="P6" s="365" t="s">
        <v>370</v>
      </c>
      <c r="Q6" s="354">
        <f t="shared" si="4"/>
        <v>0</v>
      </c>
      <c r="R6" s="359"/>
      <c r="S6" s="356">
        <v>7</v>
      </c>
      <c r="T6" s="354">
        <f t="shared" si="5"/>
        <v>9</v>
      </c>
      <c r="U6" s="364"/>
      <c r="V6" s="220"/>
      <c r="W6" s="361">
        <f t="shared" si="6"/>
        <v>0</v>
      </c>
      <c r="X6" s="355"/>
      <c r="Y6" s="356"/>
      <c r="Z6" s="358">
        <f t="shared" si="7"/>
        <v>0</v>
      </c>
      <c r="AA6" s="357"/>
      <c r="AB6" s="362">
        <f>SUM(E6+H6+K6+N6+Q6+T6+W6+Z6-F6-I6-L6-O6-R6-U6-X6-AA6)+1</f>
        <v>53</v>
      </c>
      <c r="AC6" s="427">
        <v>216</v>
      </c>
    </row>
    <row r="7" spans="1:29" ht="15.75">
      <c r="A7" s="426" t="s">
        <v>5</v>
      </c>
      <c r="B7" s="294">
        <v>43</v>
      </c>
      <c r="C7" s="285" t="s">
        <v>445</v>
      </c>
      <c r="D7" s="220">
        <v>7</v>
      </c>
      <c r="E7" s="354">
        <f t="shared" si="0"/>
        <v>9</v>
      </c>
      <c r="F7" s="355"/>
      <c r="G7" s="356">
        <v>7</v>
      </c>
      <c r="H7" s="354">
        <f t="shared" si="1"/>
        <v>9</v>
      </c>
      <c r="I7" s="357"/>
      <c r="J7" s="220">
        <v>7</v>
      </c>
      <c r="K7" s="358">
        <f t="shared" si="2"/>
        <v>9</v>
      </c>
      <c r="L7" s="355"/>
      <c r="M7" s="356">
        <v>7</v>
      </c>
      <c r="N7" s="358">
        <f t="shared" si="3"/>
        <v>9</v>
      </c>
      <c r="O7" s="357"/>
      <c r="P7" s="220">
        <v>7</v>
      </c>
      <c r="Q7" s="354">
        <f t="shared" si="4"/>
        <v>9</v>
      </c>
      <c r="R7" s="359"/>
      <c r="S7" s="356">
        <v>9</v>
      </c>
      <c r="T7" s="354">
        <f t="shared" si="5"/>
        <v>7</v>
      </c>
      <c r="U7" s="364"/>
      <c r="V7" s="220"/>
      <c r="W7" s="361">
        <f t="shared" si="6"/>
        <v>0</v>
      </c>
      <c r="X7" s="355"/>
      <c r="Y7" s="356"/>
      <c r="Z7" s="358">
        <f t="shared" si="7"/>
        <v>0</v>
      </c>
      <c r="AA7" s="357"/>
      <c r="AB7" s="362">
        <f aca="true" t="shared" si="8" ref="AB7:AB25">SUM(E7+H7+K7+N7+Q7+T7+W7+Z7-F7-I7-L7-O7-R7-U7-X7-AA7)</f>
        <v>52</v>
      </c>
      <c r="AC7" s="427">
        <v>214</v>
      </c>
    </row>
    <row r="8" spans="1:29" ht="15.75">
      <c r="A8" s="426" t="s">
        <v>6</v>
      </c>
      <c r="B8" s="294">
        <v>29</v>
      </c>
      <c r="C8" s="285" t="s">
        <v>446</v>
      </c>
      <c r="D8" s="220">
        <v>6</v>
      </c>
      <c r="E8" s="354">
        <f t="shared" si="0"/>
        <v>10</v>
      </c>
      <c r="F8" s="355"/>
      <c r="G8" s="356">
        <v>9</v>
      </c>
      <c r="H8" s="354">
        <f t="shared" si="1"/>
        <v>7</v>
      </c>
      <c r="I8" s="357"/>
      <c r="J8" s="220">
        <v>10</v>
      </c>
      <c r="K8" s="358">
        <f t="shared" si="2"/>
        <v>6</v>
      </c>
      <c r="L8" s="355"/>
      <c r="M8" s="356">
        <v>9</v>
      </c>
      <c r="N8" s="358">
        <f t="shared" si="3"/>
        <v>7</v>
      </c>
      <c r="O8" s="357"/>
      <c r="P8" s="220">
        <v>4</v>
      </c>
      <c r="Q8" s="354">
        <f t="shared" si="4"/>
        <v>12</v>
      </c>
      <c r="R8" s="359"/>
      <c r="S8" s="356">
        <v>8</v>
      </c>
      <c r="T8" s="354">
        <f t="shared" si="5"/>
        <v>8</v>
      </c>
      <c r="U8" s="364"/>
      <c r="V8" s="220"/>
      <c r="W8" s="361">
        <f t="shared" si="6"/>
        <v>0</v>
      </c>
      <c r="X8" s="355"/>
      <c r="Y8" s="356"/>
      <c r="Z8" s="358">
        <f t="shared" si="7"/>
        <v>0</v>
      </c>
      <c r="AA8" s="357"/>
      <c r="AB8" s="362">
        <f t="shared" si="8"/>
        <v>50</v>
      </c>
      <c r="AC8" s="427">
        <v>212</v>
      </c>
    </row>
    <row r="9" spans="1:29" ht="15.75">
      <c r="A9" s="426" t="s">
        <v>7</v>
      </c>
      <c r="B9" s="294">
        <v>77</v>
      </c>
      <c r="C9" s="359" t="s">
        <v>200</v>
      </c>
      <c r="D9" s="365" t="s">
        <v>370</v>
      </c>
      <c r="E9" s="354">
        <f t="shared" si="0"/>
        <v>0</v>
      </c>
      <c r="F9" s="369"/>
      <c r="G9" s="356">
        <v>1</v>
      </c>
      <c r="H9" s="354">
        <f t="shared" si="1"/>
        <v>17</v>
      </c>
      <c r="I9" s="308"/>
      <c r="J9" s="220">
        <v>1</v>
      </c>
      <c r="K9" s="354">
        <f t="shared" si="2"/>
        <v>17</v>
      </c>
      <c r="L9" s="369"/>
      <c r="M9" s="356">
        <v>2</v>
      </c>
      <c r="N9" s="354">
        <f t="shared" si="3"/>
        <v>15</v>
      </c>
      <c r="O9" s="308"/>
      <c r="P9" s="365" t="s">
        <v>373</v>
      </c>
      <c r="Q9" s="358">
        <f t="shared" si="4"/>
        <v>0</v>
      </c>
      <c r="R9" s="355"/>
      <c r="S9" s="367" t="s">
        <v>373</v>
      </c>
      <c r="T9" s="358">
        <f t="shared" si="5"/>
        <v>0</v>
      </c>
      <c r="U9" s="376"/>
      <c r="V9" s="220"/>
      <c r="W9" s="354">
        <f t="shared" si="6"/>
        <v>0</v>
      </c>
      <c r="X9" s="369"/>
      <c r="Y9" s="356"/>
      <c r="Z9" s="354">
        <f t="shared" si="7"/>
        <v>0</v>
      </c>
      <c r="AA9" s="308"/>
      <c r="AB9" s="362">
        <f t="shared" si="8"/>
        <v>49</v>
      </c>
      <c r="AC9" s="427">
        <v>210</v>
      </c>
    </row>
    <row r="10" spans="1:29" ht="15.75">
      <c r="A10" s="426" t="s">
        <v>8</v>
      </c>
      <c r="B10" s="294">
        <v>1</v>
      </c>
      <c r="C10" s="359" t="s">
        <v>447</v>
      </c>
      <c r="D10" s="220" t="s">
        <v>373</v>
      </c>
      <c r="E10" s="354">
        <f t="shared" si="0"/>
        <v>0</v>
      </c>
      <c r="F10" s="359"/>
      <c r="G10" s="356" t="s">
        <v>373</v>
      </c>
      <c r="H10" s="354">
        <f t="shared" si="1"/>
        <v>0</v>
      </c>
      <c r="I10" s="308"/>
      <c r="J10" s="220">
        <v>2</v>
      </c>
      <c r="K10" s="354">
        <f t="shared" si="2"/>
        <v>15</v>
      </c>
      <c r="L10" s="359"/>
      <c r="M10" s="356">
        <v>1</v>
      </c>
      <c r="N10" s="354">
        <f t="shared" si="3"/>
        <v>17</v>
      </c>
      <c r="O10" s="428"/>
      <c r="P10" s="365" t="s">
        <v>370</v>
      </c>
      <c r="Q10" s="354">
        <f t="shared" si="4"/>
        <v>0</v>
      </c>
      <c r="R10" s="359"/>
      <c r="S10" s="356">
        <v>6</v>
      </c>
      <c r="T10" s="354">
        <f t="shared" si="5"/>
        <v>10</v>
      </c>
      <c r="U10" s="364"/>
      <c r="V10" s="220"/>
      <c r="W10" s="354">
        <f t="shared" si="6"/>
        <v>0</v>
      </c>
      <c r="X10" s="359"/>
      <c r="Y10" s="356"/>
      <c r="Z10" s="354">
        <f t="shared" si="7"/>
        <v>0</v>
      </c>
      <c r="AA10" s="308"/>
      <c r="AB10" s="362">
        <f t="shared" si="8"/>
        <v>42</v>
      </c>
      <c r="AC10" s="427">
        <v>209</v>
      </c>
    </row>
    <row r="11" spans="1:29" ht="15.75">
      <c r="A11" s="426" t="s">
        <v>9</v>
      </c>
      <c r="B11" s="294">
        <v>84</v>
      </c>
      <c r="C11" s="359" t="s">
        <v>448</v>
      </c>
      <c r="D11" s="220">
        <v>8</v>
      </c>
      <c r="E11" s="354">
        <f t="shared" si="0"/>
        <v>8</v>
      </c>
      <c r="F11" s="355"/>
      <c r="G11" s="356">
        <v>10</v>
      </c>
      <c r="H11" s="354">
        <f t="shared" si="1"/>
        <v>6</v>
      </c>
      <c r="I11" s="357"/>
      <c r="J11" s="220" t="s">
        <v>373</v>
      </c>
      <c r="K11" s="354">
        <f t="shared" si="2"/>
        <v>0</v>
      </c>
      <c r="L11" s="369"/>
      <c r="M11" s="356">
        <v>6</v>
      </c>
      <c r="N11" s="354">
        <f t="shared" si="3"/>
        <v>10</v>
      </c>
      <c r="O11" s="308"/>
      <c r="P11" s="220">
        <v>8</v>
      </c>
      <c r="Q11" s="358">
        <f t="shared" si="4"/>
        <v>8</v>
      </c>
      <c r="R11" s="355"/>
      <c r="S11" s="356">
        <v>10</v>
      </c>
      <c r="T11" s="358">
        <f t="shared" si="5"/>
        <v>6</v>
      </c>
      <c r="U11" s="376"/>
      <c r="V11" s="220"/>
      <c r="W11" s="361">
        <f t="shared" si="6"/>
        <v>0</v>
      </c>
      <c r="X11" s="355"/>
      <c r="Y11" s="356"/>
      <c r="Z11" s="358">
        <f t="shared" si="7"/>
        <v>0</v>
      </c>
      <c r="AA11" s="357"/>
      <c r="AB11" s="362">
        <f t="shared" si="8"/>
        <v>38</v>
      </c>
      <c r="AC11" s="427">
        <v>208</v>
      </c>
    </row>
    <row r="12" spans="1:29" ht="15.75">
      <c r="A12" s="426" t="s">
        <v>10</v>
      </c>
      <c r="B12" s="294">
        <v>56</v>
      </c>
      <c r="C12" s="359" t="s">
        <v>449</v>
      </c>
      <c r="D12" s="220" t="s">
        <v>373</v>
      </c>
      <c r="E12" s="354">
        <f t="shared" si="0"/>
        <v>0</v>
      </c>
      <c r="F12" s="359"/>
      <c r="G12" s="356" t="s">
        <v>373</v>
      </c>
      <c r="H12" s="354">
        <f t="shared" si="1"/>
        <v>0</v>
      </c>
      <c r="I12" s="308"/>
      <c r="J12" s="220">
        <v>4</v>
      </c>
      <c r="K12" s="354">
        <f t="shared" si="2"/>
        <v>12</v>
      </c>
      <c r="L12" s="359"/>
      <c r="M12" s="356">
        <v>5</v>
      </c>
      <c r="N12" s="354">
        <f t="shared" si="3"/>
        <v>11</v>
      </c>
      <c r="O12" s="428"/>
      <c r="P12" s="220">
        <v>6</v>
      </c>
      <c r="Q12" s="354">
        <f t="shared" si="4"/>
        <v>10</v>
      </c>
      <c r="R12" s="359"/>
      <c r="S12" s="356">
        <v>11</v>
      </c>
      <c r="T12" s="354">
        <f t="shared" si="5"/>
        <v>5</v>
      </c>
      <c r="U12" s="364"/>
      <c r="V12" s="220"/>
      <c r="W12" s="354">
        <f t="shared" si="6"/>
        <v>0</v>
      </c>
      <c r="X12" s="359"/>
      <c r="Y12" s="356"/>
      <c r="Z12" s="354">
        <f t="shared" si="7"/>
        <v>0</v>
      </c>
      <c r="AA12" s="308"/>
      <c r="AB12" s="362">
        <f t="shared" si="8"/>
        <v>38</v>
      </c>
      <c r="AC12" s="427">
        <v>207</v>
      </c>
    </row>
    <row r="13" spans="1:29" ht="15.75">
      <c r="A13" s="426" t="s">
        <v>11</v>
      </c>
      <c r="B13" s="294">
        <v>91</v>
      </c>
      <c r="C13" s="285" t="s">
        <v>450</v>
      </c>
      <c r="D13" s="220">
        <v>9</v>
      </c>
      <c r="E13" s="354">
        <f t="shared" si="0"/>
        <v>7</v>
      </c>
      <c r="F13" s="368"/>
      <c r="G13" s="356">
        <v>11</v>
      </c>
      <c r="H13" s="354">
        <f t="shared" si="1"/>
        <v>5</v>
      </c>
      <c r="I13" s="357"/>
      <c r="J13" s="220">
        <v>9</v>
      </c>
      <c r="K13" s="354">
        <f t="shared" si="2"/>
        <v>7</v>
      </c>
      <c r="L13" s="359"/>
      <c r="M13" s="356">
        <v>8</v>
      </c>
      <c r="N13" s="354">
        <f t="shared" si="3"/>
        <v>8</v>
      </c>
      <c r="O13" s="308"/>
      <c r="P13" s="220">
        <v>9</v>
      </c>
      <c r="Q13" s="358">
        <f t="shared" si="4"/>
        <v>7</v>
      </c>
      <c r="R13" s="368"/>
      <c r="S13" s="367" t="s">
        <v>451</v>
      </c>
      <c r="T13" s="358">
        <f t="shared" si="5"/>
        <v>0</v>
      </c>
      <c r="U13" s="376"/>
      <c r="V13" s="220"/>
      <c r="W13" s="361">
        <f t="shared" si="6"/>
        <v>0</v>
      </c>
      <c r="X13" s="368"/>
      <c r="Y13" s="356"/>
      <c r="Z13" s="358">
        <f t="shared" si="7"/>
        <v>0</v>
      </c>
      <c r="AA13" s="357"/>
      <c r="AB13" s="362">
        <f t="shared" si="8"/>
        <v>34</v>
      </c>
      <c r="AC13" s="427">
        <v>206</v>
      </c>
    </row>
    <row r="14" spans="1:29" ht="15.75">
      <c r="A14" s="426" t="s">
        <v>12</v>
      </c>
      <c r="B14" s="294">
        <v>70</v>
      </c>
      <c r="C14" s="285" t="s">
        <v>235</v>
      </c>
      <c r="D14" s="220">
        <v>4</v>
      </c>
      <c r="E14" s="354">
        <f t="shared" si="0"/>
        <v>12</v>
      </c>
      <c r="F14" s="355"/>
      <c r="G14" s="356">
        <v>4</v>
      </c>
      <c r="H14" s="354">
        <f t="shared" si="1"/>
        <v>12</v>
      </c>
      <c r="I14" s="357"/>
      <c r="J14" s="220">
        <v>6</v>
      </c>
      <c r="K14" s="358">
        <f t="shared" si="2"/>
        <v>10</v>
      </c>
      <c r="L14" s="366">
        <v>1</v>
      </c>
      <c r="M14" s="367" t="s">
        <v>370</v>
      </c>
      <c r="N14" s="358">
        <f t="shared" si="3"/>
        <v>0</v>
      </c>
      <c r="O14" s="357"/>
      <c r="P14" s="220" t="s">
        <v>373</v>
      </c>
      <c r="Q14" s="354">
        <f t="shared" si="4"/>
        <v>0</v>
      </c>
      <c r="R14" s="359"/>
      <c r="S14" s="367" t="s">
        <v>370</v>
      </c>
      <c r="T14" s="354">
        <f t="shared" si="5"/>
        <v>0</v>
      </c>
      <c r="U14" s="364"/>
      <c r="V14" s="220"/>
      <c r="W14" s="361">
        <f t="shared" si="6"/>
        <v>0</v>
      </c>
      <c r="X14" s="355"/>
      <c r="Y14" s="356"/>
      <c r="Z14" s="358">
        <f t="shared" si="7"/>
        <v>0</v>
      </c>
      <c r="AA14" s="357"/>
      <c r="AB14" s="362">
        <f t="shared" si="8"/>
        <v>33</v>
      </c>
      <c r="AC14" s="427">
        <v>204</v>
      </c>
    </row>
    <row r="15" spans="1:29" ht="15.75">
      <c r="A15" s="426" t="s">
        <v>13</v>
      </c>
      <c r="B15" s="294">
        <v>61</v>
      </c>
      <c r="C15" s="120" t="s">
        <v>452</v>
      </c>
      <c r="D15" s="220">
        <v>5</v>
      </c>
      <c r="E15" s="354">
        <f t="shared" si="0"/>
        <v>11</v>
      </c>
      <c r="F15" s="355"/>
      <c r="G15" s="356">
        <v>6</v>
      </c>
      <c r="H15" s="354">
        <f t="shared" si="1"/>
        <v>10</v>
      </c>
      <c r="I15" s="357"/>
      <c r="J15" s="220" t="s">
        <v>373</v>
      </c>
      <c r="K15" s="358">
        <f t="shared" si="2"/>
        <v>0</v>
      </c>
      <c r="L15" s="355"/>
      <c r="M15" s="367" t="s">
        <v>451</v>
      </c>
      <c r="N15" s="358">
        <f t="shared" si="3"/>
        <v>0</v>
      </c>
      <c r="O15" s="357"/>
      <c r="P15" s="365" t="s">
        <v>370</v>
      </c>
      <c r="Q15" s="354">
        <f t="shared" si="4"/>
        <v>0</v>
      </c>
      <c r="R15" s="359"/>
      <c r="S15" s="356">
        <v>4</v>
      </c>
      <c r="T15" s="354">
        <f t="shared" si="5"/>
        <v>12</v>
      </c>
      <c r="U15" s="364"/>
      <c r="V15" s="220"/>
      <c r="W15" s="361">
        <f t="shared" si="6"/>
        <v>0</v>
      </c>
      <c r="X15" s="355"/>
      <c r="Y15" s="356"/>
      <c r="Z15" s="358">
        <f t="shared" si="7"/>
        <v>0</v>
      </c>
      <c r="AA15" s="357"/>
      <c r="AB15" s="362">
        <f t="shared" si="8"/>
        <v>33</v>
      </c>
      <c r="AC15" s="427">
        <v>202</v>
      </c>
    </row>
    <row r="16" spans="1:29" ht="15.75">
      <c r="A16" s="426" t="s">
        <v>14</v>
      </c>
      <c r="B16" s="294">
        <v>212</v>
      </c>
      <c r="C16" s="120" t="s">
        <v>453</v>
      </c>
      <c r="D16" s="365" t="s">
        <v>373</v>
      </c>
      <c r="E16" s="354">
        <f t="shared" si="0"/>
        <v>0</v>
      </c>
      <c r="F16" s="368"/>
      <c r="G16" s="356" t="s">
        <v>373</v>
      </c>
      <c r="H16" s="354">
        <f t="shared" si="1"/>
        <v>0</v>
      </c>
      <c r="I16" s="357"/>
      <c r="J16" s="365" t="s">
        <v>373</v>
      </c>
      <c r="K16" s="354">
        <f t="shared" si="2"/>
        <v>0</v>
      </c>
      <c r="L16" s="359"/>
      <c r="M16" s="367" t="s">
        <v>373</v>
      </c>
      <c r="N16" s="354">
        <f t="shared" si="3"/>
        <v>0</v>
      </c>
      <c r="O16" s="308"/>
      <c r="P16" s="220">
        <v>3</v>
      </c>
      <c r="Q16" s="358">
        <f t="shared" si="4"/>
        <v>13</v>
      </c>
      <c r="R16" s="355"/>
      <c r="S16" s="367">
        <v>3</v>
      </c>
      <c r="T16" s="358">
        <f t="shared" si="5"/>
        <v>13</v>
      </c>
      <c r="U16" s="376"/>
      <c r="V16" s="370"/>
      <c r="W16" s="374">
        <f t="shared" si="6"/>
        <v>0</v>
      </c>
      <c r="X16" s="372"/>
      <c r="Y16" s="429"/>
      <c r="Z16" s="374">
        <f t="shared" si="7"/>
        <v>0</v>
      </c>
      <c r="AA16" s="375"/>
      <c r="AB16" s="362">
        <f t="shared" si="8"/>
        <v>26</v>
      </c>
      <c r="AC16" s="427">
        <v>200</v>
      </c>
    </row>
    <row r="17" spans="1:29" ht="15.75">
      <c r="A17" s="426" t="s">
        <v>15</v>
      </c>
      <c r="B17" s="295">
        <v>107</v>
      </c>
      <c r="C17" s="310" t="s">
        <v>454</v>
      </c>
      <c r="D17" s="220" t="s">
        <v>373</v>
      </c>
      <c r="E17" s="354">
        <f t="shared" si="0"/>
        <v>0</v>
      </c>
      <c r="F17" s="359"/>
      <c r="G17" s="356" t="s">
        <v>373</v>
      </c>
      <c r="H17" s="354">
        <f t="shared" si="1"/>
        <v>0</v>
      </c>
      <c r="I17" s="308"/>
      <c r="J17" s="220">
        <v>8</v>
      </c>
      <c r="K17" s="354">
        <f t="shared" si="2"/>
        <v>8</v>
      </c>
      <c r="L17" s="366">
        <v>1</v>
      </c>
      <c r="M17" s="356">
        <v>10</v>
      </c>
      <c r="N17" s="354">
        <f t="shared" si="3"/>
        <v>6</v>
      </c>
      <c r="O17" s="428"/>
      <c r="P17" s="220">
        <v>5</v>
      </c>
      <c r="Q17" s="354">
        <f t="shared" si="4"/>
        <v>11</v>
      </c>
      <c r="R17" s="359"/>
      <c r="S17" s="367" t="s">
        <v>370</v>
      </c>
      <c r="T17" s="354">
        <f t="shared" si="5"/>
        <v>0</v>
      </c>
      <c r="U17" s="364">
        <v>1</v>
      </c>
      <c r="V17" s="370"/>
      <c r="W17" s="377">
        <f t="shared" si="6"/>
        <v>0</v>
      </c>
      <c r="X17" s="423"/>
      <c r="Y17" s="373"/>
      <c r="Z17" s="377">
        <f t="shared" si="7"/>
        <v>0</v>
      </c>
      <c r="AA17" s="310"/>
      <c r="AB17" s="362">
        <f t="shared" si="8"/>
        <v>23</v>
      </c>
      <c r="AC17" s="427">
        <v>198</v>
      </c>
    </row>
    <row r="18" spans="1:29" ht="15.75">
      <c r="A18" s="426" t="s">
        <v>17</v>
      </c>
      <c r="B18" s="295">
        <v>177</v>
      </c>
      <c r="C18" s="296" t="s">
        <v>202</v>
      </c>
      <c r="D18" s="220">
        <v>11</v>
      </c>
      <c r="E18" s="354">
        <f t="shared" si="0"/>
        <v>5</v>
      </c>
      <c r="F18" s="355"/>
      <c r="G18" s="356">
        <v>3</v>
      </c>
      <c r="H18" s="354">
        <f t="shared" si="1"/>
        <v>13</v>
      </c>
      <c r="I18" s="357"/>
      <c r="J18" s="220" t="s">
        <v>373</v>
      </c>
      <c r="K18" s="354">
        <f t="shared" si="2"/>
        <v>0</v>
      </c>
      <c r="L18" s="359"/>
      <c r="M18" s="356" t="s">
        <v>373</v>
      </c>
      <c r="N18" s="354">
        <f t="shared" si="3"/>
        <v>0</v>
      </c>
      <c r="O18" s="308"/>
      <c r="P18" s="220" t="s">
        <v>373</v>
      </c>
      <c r="Q18" s="358">
        <f t="shared" si="4"/>
        <v>0</v>
      </c>
      <c r="R18" s="355"/>
      <c r="S18" s="356" t="s">
        <v>373</v>
      </c>
      <c r="T18" s="358">
        <f t="shared" si="5"/>
        <v>0</v>
      </c>
      <c r="U18" s="376"/>
      <c r="V18" s="370"/>
      <c r="W18" s="371">
        <f t="shared" si="6"/>
        <v>0</v>
      </c>
      <c r="X18" s="372"/>
      <c r="Y18" s="373"/>
      <c r="Z18" s="374">
        <f t="shared" si="7"/>
        <v>0</v>
      </c>
      <c r="AA18" s="375"/>
      <c r="AB18" s="362">
        <f t="shared" si="8"/>
        <v>18</v>
      </c>
      <c r="AC18" s="427">
        <v>196</v>
      </c>
    </row>
    <row r="19" spans="1:29" ht="15.75">
      <c r="A19" s="426" t="s">
        <v>18</v>
      </c>
      <c r="B19" s="295">
        <v>228</v>
      </c>
      <c r="C19" s="296" t="s">
        <v>242</v>
      </c>
      <c r="D19" s="365" t="s">
        <v>370</v>
      </c>
      <c r="E19" s="354">
        <f t="shared" si="0"/>
        <v>0</v>
      </c>
      <c r="F19" s="368"/>
      <c r="G19" s="356">
        <v>5</v>
      </c>
      <c r="H19" s="354">
        <f t="shared" si="1"/>
        <v>11</v>
      </c>
      <c r="I19" s="357"/>
      <c r="J19" s="365" t="s">
        <v>370</v>
      </c>
      <c r="K19" s="354">
        <f t="shared" si="2"/>
        <v>0</v>
      </c>
      <c r="L19" s="359"/>
      <c r="M19" s="367" t="s">
        <v>370</v>
      </c>
      <c r="N19" s="354">
        <f t="shared" si="3"/>
        <v>0</v>
      </c>
      <c r="O19" s="308"/>
      <c r="P19" s="220">
        <v>10</v>
      </c>
      <c r="Q19" s="358">
        <f t="shared" si="4"/>
        <v>6</v>
      </c>
      <c r="R19" s="355"/>
      <c r="S19" s="367"/>
      <c r="T19" s="358">
        <f t="shared" si="5"/>
        <v>0</v>
      </c>
      <c r="U19" s="376"/>
      <c r="V19" s="370"/>
      <c r="W19" s="374">
        <f t="shared" si="6"/>
        <v>0</v>
      </c>
      <c r="X19" s="372"/>
      <c r="Y19" s="429"/>
      <c r="Z19" s="374">
        <f t="shared" si="7"/>
        <v>0</v>
      </c>
      <c r="AA19" s="375"/>
      <c r="AB19" s="362">
        <f t="shared" si="8"/>
        <v>17</v>
      </c>
      <c r="AC19" s="427">
        <v>194</v>
      </c>
    </row>
    <row r="20" spans="1:29" ht="15.75">
      <c r="A20" s="426" t="s">
        <v>19</v>
      </c>
      <c r="B20" s="295">
        <v>21</v>
      </c>
      <c r="C20" s="310" t="s">
        <v>455</v>
      </c>
      <c r="D20" s="220">
        <v>10</v>
      </c>
      <c r="E20" s="354">
        <f t="shared" si="0"/>
        <v>6</v>
      </c>
      <c r="F20" s="359"/>
      <c r="G20" s="356">
        <v>12</v>
      </c>
      <c r="H20" s="354">
        <f t="shared" si="1"/>
        <v>4</v>
      </c>
      <c r="I20" s="308"/>
      <c r="J20" s="365" t="s">
        <v>370</v>
      </c>
      <c r="K20" s="354">
        <f t="shared" si="2"/>
        <v>0</v>
      </c>
      <c r="L20" s="359"/>
      <c r="M20" s="356">
        <v>11</v>
      </c>
      <c r="N20" s="354">
        <f t="shared" si="3"/>
        <v>5</v>
      </c>
      <c r="O20" s="428"/>
      <c r="P20" s="220" t="s">
        <v>373</v>
      </c>
      <c r="Q20" s="354">
        <f t="shared" si="4"/>
        <v>0</v>
      </c>
      <c r="R20" s="359"/>
      <c r="S20" s="356" t="s">
        <v>373</v>
      </c>
      <c r="T20" s="354">
        <f t="shared" si="5"/>
        <v>0</v>
      </c>
      <c r="U20" s="364"/>
      <c r="V20" s="370"/>
      <c r="W20" s="377">
        <f t="shared" si="6"/>
        <v>0</v>
      </c>
      <c r="X20" s="423"/>
      <c r="Y20" s="373"/>
      <c r="Z20" s="377">
        <f t="shared" si="7"/>
        <v>0</v>
      </c>
      <c r="AA20" s="310"/>
      <c r="AB20" s="362">
        <f t="shared" si="8"/>
        <v>15</v>
      </c>
      <c r="AC20" s="427">
        <v>192</v>
      </c>
    </row>
    <row r="21" spans="1:29" ht="15.75">
      <c r="A21" s="426" t="s">
        <v>20</v>
      </c>
      <c r="B21" s="295">
        <v>221</v>
      </c>
      <c r="C21" s="296" t="s">
        <v>456</v>
      </c>
      <c r="D21" s="365" t="s">
        <v>373</v>
      </c>
      <c r="E21" s="354">
        <f t="shared" si="0"/>
        <v>0</v>
      </c>
      <c r="F21" s="368"/>
      <c r="G21" s="356" t="s">
        <v>373</v>
      </c>
      <c r="H21" s="354">
        <f t="shared" si="1"/>
        <v>0</v>
      </c>
      <c r="I21" s="357"/>
      <c r="J21" s="365" t="s">
        <v>373</v>
      </c>
      <c r="K21" s="354">
        <f t="shared" si="2"/>
        <v>0</v>
      </c>
      <c r="L21" s="359"/>
      <c r="M21" s="367" t="s">
        <v>373</v>
      </c>
      <c r="N21" s="354">
        <f t="shared" si="3"/>
        <v>0</v>
      </c>
      <c r="O21" s="308"/>
      <c r="P21" s="365" t="s">
        <v>370</v>
      </c>
      <c r="Q21" s="358">
        <f t="shared" si="4"/>
        <v>0</v>
      </c>
      <c r="R21" s="355"/>
      <c r="S21" s="367">
        <v>5</v>
      </c>
      <c r="T21" s="358">
        <f t="shared" si="5"/>
        <v>11</v>
      </c>
      <c r="U21" s="376"/>
      <c r="V21" s="370"/>
      <c r="W21" s="374">
        <f t="shared" si="6"/>
        <v>0</v>
      </c>
      <c r="X21" s="372"/>
      <c r="Y21" s="429"/>
      <c r="Z21" s="374">
        <f t="shared" si="7"/>
        <v>0</v>
      </c>
      <c r="AA21" s="375"/>
      <c r="AB21" s="362">
        <f t="shared" si="8"/>
        <v>11</v>
      </c>
      <c r="AC21" s="427">
        <v>190</v>
      </c>
    </row>
    <row r="22" spans="1:29" ht="15.75">
      <c r="A22" s="426" t="s">
        <v>21</v>
      </c>
      <c r="B22" s="295">
        <v>12</v>
      </c>
      <c r="C22" s="296" t="s">
        <v>457</v>
      </c>
      <c r="D22" s="365" t="s">
        <v>373</v>
      </c>
      <c r="E22" s="354">
        <f t="shared" si="0"/>
        <v>0</v>
      </c>
      <c r="F22" s="368"/>
      <c r="G22" s="356" t="s">
        <v>373</v>
      </c>
      <c r="H22" s="354">
        <f t="shared" si="1"/>
        <v>0</v>
      </c>
      <c r="I22" s="357"/>
      <c r="J22" s="365" t="s">
        <v>373</v>
      </c>
      <c r="K22" s="354">
        <f t="shared" si="2"/>
        <v>0</v>
      </c>
      <c r="L22" s="359"/>
      <c r="M22" s="367" t="s">
        <v>373</v>
      </c>
      <c r="N22" s="354">
        <f t="shared" si="3"/>
        <v>0</v>
      </c>
      <c r="O22" s="308"/>
      <c r="P22" s="220">
        <v>11</v>
      </c>
      <c r="Q22" s="358">
        <f t="shared" si="4"/>
        <v>5</v>
      </c>
      <c r="R22" s="355"/>
      <c r="S22" s="356">
        <v>12</v>
      </c>
      <c r="T22" s="358">
        <f t="shared" si="5"/>
        <v>4</v>
      </c>
      <c r="U22" s="376"/>
      <c r="V22" s="370"/>
      <c r="W22" s="374">
        <f t="shared" si="6"/>
        <v>0</v>
      </c>
      <c r="X22" s="372"/>
      <c r="Y22" s="429"/>
      <c r="Z22" s="374">
        <f t="shared" si="7"/>
        <v>0</v>
      </c>
      <c r="AA22" s="375"/>
      <c r="AB22" s="362">
        <f t="shared" si="8"/>
        <v>9</v>
      </c>
      <c r="AC22" s="427">
        <v>188</v>
      </c>
    </row>
    <row r="23" spans="1:29" ht="15.75">
      <c r="A23" s="426" t="s">
        <v>22</v>
      </c>
      <c r="B23" s="295">
        <v>34</v>
      </c>
      <c r="C23" s="296" t="s">
        <v>458</v>
      </c>
      <c r="D23" s="365" t="s">
        <v>370</v>
      </c>
      <c r="E23" s="354">
        <f t="shared" si="0"/>
        <v>0</v>
      </c>
      <c r="F23" s="359"/>
      <c r="G23" s="356">
        <v>8</v>
      </c>
      <c r="H23" s="354">
        <f t="shared" si="1"/>
        <v>8</v>
      </c>
      <c r="I23" s="308"/>
      <c r="J23" s="220" t="s">
        <v>373</v>
      </c>
      <c r="K23" s="358">
        <f t="shared" si="2"/>
        <v>0</v>
      </c>
      <c r="L23" s="355"/>
      <c r="M23" s="356" t="s">
        <v>373</v>
      </c>
      <c r="N23" s="358">
        <f t="shared" si="3"/>
        <v>0</v>
      </c>
      <c r="O23" s="357"/>
      <c r="P23" s="365" t="s">
        <v>373</v>
      </c>
      <c r="Q23" s="358">
        <f t="shared" si="4"/>
        <v>0</v>
      </c>
      <c r="R23" s="355"/>
      <c r="S23" s="367" t="s">
        <v>373</v>
      </c>
      <c r="T23" s="358">
        <f t="shared" si="5"/>
        <v>0</v>
      </c>
      <c r="U23" s="376"/>
      <c r="V23" s="370"/>
      <c r="W23" s="377">
        <f t="shared" si="6"/>
        <v>0</v>
      </c>
      <c r="X23" s="423"/>
      <c r="Y23" s="373"/>
      <c r="Z23" s="377">
        <f t="shared" si="7"/>
        <v>0</v>
      </c>
      <c r="AA23" s="310"/>
      <c r="AB23" s="362">
        <f t="shared" si="8"/>
        <v>8</v>
      </c>
      <c r="AC23" s="427">
        <v>186</v>
      </c>
    </row>
    <row r="24" spans="1:29" ht="15.75">
      <c r="A24" s="426" t="s">
        <v>24</v>
      </c>
      <c r="B24" s="295">
        <v>13</v>
      </c>
      <c r="C24" s="296" t="s">
        <v>459</v>
      </c>
      <c r="D24" s="365" t="s">
        <v>373</v>
      </c>
      <c r="E24" s="354">
        <f t="shared" si="0"/>
        <v>0</v>
      </c>
      <c r="F24" s="368"/>
      <c r="G24" s="356" t="s">
        <v>373</v>
      </c>
      <c r="H24" s="354">
        <f t="shared" si="1"/>
        <v>0</v>
      </c>
      <c r="I24" s="357"/>
      <c r="J24" s="365" t="s">
        <v>373</v>
      </c>
      <c r="K24" s="354">
        <f t="shared" si="2"/>
        <v>0</v>
      </c>
      <c r="L24" s="359"/>
      <c r="M24" s="367" t="s">
        <v>373</v>
      </c>
      <c r="N24" s="354">
        <f t="shared" si="3"/>
        <v>0</v>
      </c>
      <c r="O24" s="308"/>
      <c r="P24" s="365" t="s">
        <v>370</v>
      </c>
      <c r="Q24" s="358">
        <f t="shared" si="4"/>
        <v>0</v>
      </c>
      <c r="R24" s="355"/>
      <c r="S24" s="367" t="s">
        <v>370</v>
      </c>
      <c r="T24" s="358">
        <f t="shared" si="5"/>
        <v>0</v>
      </c>
      <c r="U24" s="376"/>
      <c r="V24" s="370"/>
      <c r="W24" s="374">
        <f t="shared" si="6"/>
        <v>0</v>
      </c>
      <c r="X24" s="372"/>
      <c r="Y24" s="429"/>
      <c r="Z24" s="374">
        <f t="shared" si="7"/>
        <v>0</v>
      </c>
      <c r="AA24" s="375"/>
      <c r="AB24" s="362">
        <f t="shared" si="8"/>
        <v>0</v>
      </c>
      <c r="AC24" s="427">
        <v>184</v>
      </c>
    </row>
    <row r="25" spans="1:29" ht="16.5" thickBot="1">
      <c r="A25" s="426" t="s">
        <v>27</v>
      </c>
      <c r="B25" s="295">
        <v>220</v>
      </c>
      <c r="C25" s="318" t="s">
        <v>83</v>
      </c>
      <c r="D25" s="379" t="s">
        <v>373</v>
      </c>
      <c r="E25" s="377">
        <f t="shared" si="0"/>
        <v>0</v>
      </c>
      <c r="F25" s="430"/>
      <c r="G25" s="373" t="s">
        <v>373</v>
      </c>
      <c r="H25" s="377">
        <f t="shared" si="1"/>
        <v>0</v>
      </c>
      <c r="I25" s="375"/>
      <c r="J25" s="379" t="s">
        <v>373</v>
      </c>
      <c r="K25" s="377">
        <f t="shared" si="2"/>
        <v>0</v>
      </c>
      <c r="L25" s="423"/>
      <c r="M25" s="429" t="s">
        <v>373</v>
      </c>
      <c r="N25" s="377">
        <f t="shared" si="3"/>
        <v>0</v>
      </c>
      <c r="O25" s="310"/>
      <c r="P25" s="379" t="s">
        <v>370</v>
      </c>
      <c r="Q25" s="374">
        <f t="shared" si="4"/>
        <v>0</v>
      </c>
      <c r="R25" s="372"/>
      <c r="S25" s="429" t="s">
        <v>370</v>
      </c>
      <c r="T25" s="374">
        <f t="shared" si="5"/>
        <v>0</v>
      </c>
      <c r="U25" s="381"/>
      <c r="V25" s="370"/>
      <c r="W25" s="374">
        <f t="shared" si="6"/>
        <v>0</v>
      </c>
      <c r="X25" s="372"/>
      <c r="Y25" s="429"/>
      <c r="Z25" s="374">
        <f t="shared" si="7"/>
        <v>0</v>
      </c>
      <c r="AA25" s="375"/>
      <c r="AB25" s="362">
        <f t="shared" si="8"/>
        <v>0</v>
      </c>
      <c r="AC25" s="427">
        <v>182</v>
      </c>
    </row>
    <row r="26" spans="1:28" ht="15.75">
      <c r="A26" s="431" t="s">
        <v>389</v>
      </c>
      <c r="B26" s="384"/>
      <c r="C26" s="385" t="s">
        <v>460</v>
      </c>
      <c r="D26" s="384"/>
      <c r="E26" s="386"/>
      <c r="F26" s="385"/>
      <c r="G26" s="384"/>
      <c r="H26" s="386"/>
      <c r="I26" s="385"/>
      <c r="J26" s="385"/>
      <c r="K26" s="386"/>
      <c r="L26" s="385"/>
      <c r="M26" s="385"/>
      <c r="N26" s="387"/>
      <c r="O26" s="385"/>
      <c r="P26" s="385"/>
      <c r="Q26" s="387"/>
      <c r="R26" s="384"/>
      <c r="S26" s="385"/>
      <c r="T26" s="387"/>
      <c r="U26" s="432"/>
      <c r="V26" s="384"/>
      <c r="W26" s="384"/>
      <c r="X26" s="384"/>
      <c r="Y26" s="384"/>
      <c r="Z26" s="384"/>
      <c r="AA26" s="384"/>
      <c r="AB26" s="388"/>
    </row>
    <row r="27" spans="1:28" ht="16.5" thickBot="1">
      <c r="A27" s="433" t="s">
        <v>391</v>
      </c>
      <c r="B27" s="390"/>
      <c r="C27" s="391" t="s">
        <v>443</v>
      </c>
      <c r="D27" s="390"/>
      <c r="E27" s="392"/>
      <c r="F27" s="391"/>
      <c r="G27" s="390"/>
      <c r="H27" s="392"/>
      <c r="I27" s="391"/>
      <c r="J27" s="391"/>
      <c r="K27" s="392"/>
      <c r="L27" s="391"/>
      <c r="M27" s="391"/>
      <c r="N27" s="393"/>
      <c r="O27" s="391"/>
      <c r="P27" s="391"/>
      <c r="Q27" s="393"/>
      <c r="R27" s="390"/>
      <c r="S27" s="391"/>
      <c r="T27" s="393"/>
      <c r="U27" s="434"/>
      <c r="V27" s="390"/>
      <c r="W27" s="390"/>
      <c r="X27" s="390"/>
      <c r="Y27" s="390"/>
      <c r="Z27" s="390"/>
      <c r="AA27" s="390"/>
      <c r="AB27" s="394">
        <v>43134</v>
      </c>
    </row>
    <row r="28" spans="1:28" ht="15.75">
      <c r="A28" s="431" t="s">
        <v>392</v>
      </c>
      <c r="B28" s="384"/>
      <c r="C28" s="385" t="s">
        <v>461</v>
      </c>
      <c r="D28" s="384"/>
      <c r="E28" s="386"/>
      <c r="F28" s="385"/>
      <c r="G28" s="384"/>
      <c r="H28" s="386"/>
      <c r="I28" s="385"/>
      <c r="J28" s="385"/>
      <c r="K28" s="386"/>
      <c r="L28" s="385"/>
      <c r="M28" s="385"/>
      <c r="N28" s="387"/>
      <c r="O28" s="385"/>
      <c r="P28" s="385"/>
      <c r="Q28" s="387"/>
      <c r="R28" s="384"/>
      <c r="S28" s="385"/>
      <c r="T28" s="387"/>
      <c r="U28" s="432"/>
      <c r="V28" s="384"/>
      <c r="W28" s="384"/>
      <c r="X28" s="384"/>
      <c r="Y28" s="384"/>
      <c r="Z28" s="384"/>
      <c r="AA28" s="384"/>
      <c r="AB28" s="388"/>
    </row>
    <row r="29" spans="1:28" ht="16.5" thickBot="1">
      <c r="A29" s="435" t="s">
        <v>394</v>
      </c>
      <c r="B29" s="390"/>
      <c r="C29" s="391" t="s">
        <v>444</v>
      </c>
      <c r="D29" s="390"/>
      <c r="E29" s="392"/>
      <c r="F29" s="391"/>
      <c r="G29" s="390"/>
      <c r="H29" s="392"/>
      <c r="I29" s="391"/>
      <c r="J29" s="391"/>
      <c r="K29" s="392"/>
      <c r="L29" s="391"/>
      <c r="M29" s="391"/>
      <c r="N29" s="393"/>
      <c r="O29" s="391"/>
      <c r="P29" s="391"/>
      <c r="Q29" s="393"/>
      <c r="R29" s="390"/>
      <c r="S29" s="391"/>
      <c r="T29" s="393"/>
      <c r="U29" s="434"/>
      <c r="V29" s="390"/>
      <c r="W29" s="390"/>
      <c r="X29" s="390"/>
      <c r="Y29" s="390"/>
      <c r="Z29" s="390"/>
      <c r="AA29" s="390"/>
      <c r="AB29" s="394">
        <v>43162</v>
      </c>
    </row>
    <row r="30" spans="1:28" ht="15.75">
      <c r="A30" s="431" t="s">
        <v>395</v>
      </c>
      <c r="B30" s="384"/>
      <c r="C30" s="385" t="s">
        <v>398</v>
      </c>
      <c r="D30" s="384"/>
      <c r="E30" s="386"/>
      <c r="F30" s="385"/>
      <c r="G30" s="384"/>
      <c r="H30" s="386"/>
      <c r="I30" s="385"/>
      <c r="J30" s="385"/>
      <c r="K30" s="386"/>
      <c r="L30" s="385"/>
      <c r="M30" s="385"/>
      <c r="N30" s="387"/>
      <c r="O30" s="385"/>
      <c r="P30" s="385"/>
      <c r="Q30" s="387"/>
      <c r="R30" s="384"/>
      <c r="S30" s="385"/>
      <c r="T30" s="387"/>
      <c r="U30" s="432"/>
      <c r="V30" s="396"/>
      <c r="W30" s="396"/>
      <c r="X30" s="396"/>
      <c r="Y30" s="396"/>
      <c r="Z30" s="396"/>
      <c r="AA30" s="396"/>
      <c r="AB30" s="388"/>
    </row>
    <row r="31" spans="1:28" ht="16.5" thickBot="1">
      <c r="A31" s="433" t="s">
        <v>394</v>
      </c>
      <c r="B31" s="390"/>
      <c r="C31" s="391"/>
      <c r="D31" s="390"/>
      <c r="E31" s="392"/>
      <c r="F31" s="391"/>
      <c r="G31" s="390"/>
      <c r="H31" s="392"/>
      <c r="I31" s="391"/>
      <c r="J31" s="391"/>
      <c r="K31" s="392"/>
      <c r="L31" s="391"/>
      <c r="M31" s="391"/>
      <c r="N31" s="393"/>
      <c r="O31" s="391"/>
      <c r="P31" s="391"/>
      <c r="Q31" s="393"/>
      <c r="R31" s="390"/>
      <c r="S31" s="391"/>
      <c r="T31" s="393"/>
      <c r="U31" s="434"/>
      <c r="V31" s="398"/>
      <c r="W31" s="398"/>
      <c r="X31" s="398"/>
      <c r="Y31" s="398"/>
      <c r="Z31" s="398"/>
      <c r="AA31" s="398"/>
      <c r="AB31" s="394">
        <v>43204</v>
      </c>
    </row>
    <row r="32" spans="1:28" ht="15.75">
      <c r="A32" s="431" t="s">
        <v>397</v>
      </c>
      <c r="B32" s="384"/>
      <c r="C32" s="385" t="s">
        <v>398</v>
      </c>
      <c r="D32" s="384"/>
      <c r="E32" s="386"/>
      <c r="F32" s="385"/>
      <c r="G32" s="384"/>
      <c r="H32" s="386"/>
      <c r="I32" s="385"/>
      <c r="J32" s="385"/>
      <c r="K32" s="386"/>
      <c r="L32" s="385"/>
      <c r="M32" s="385"/>
      <c r="N32" s="387"/>
      <c r="O32" s="385"/>
      <c r="P32" s="385"/>
      <c r="Q32" s="387"/>
      <c r="R32" s="384"/>
      <c r="S32" s="385"/>
      <c r="T32" s="387"/>
      <c r="U32" s="432"/>
      <c r="V32" s="384"/>
      <c r="W32" s="384"/>
      <c r="X32" s="384"/>
      <c r="Y32" s="384"/>
      <c r="Z32" s="384"/>
      <c r="AA32" s="384"/>
      <c r="AB32" s="388"/>
    </row>
    <row r="33" spans="1:28" ht="16.5" thickBot="1">
      <c r="A33" s="435" t="s">
        <v>394</v>
      </c>
      <c r="B33" s="390"/>
      <c r="C33" s="391"/>
      <c r="D33" s="390"/>
      <c r="E33" s="392"/>
      <c r="F33" s="391"/>
      <c r="G33" s="390"/>
      <c r="H33" s="392"/>
      <c r="I33" s="391"/>
      <c r="J33" s="391"/>
      <c r="K33" s="392"/>
      <c r="L33" s="391"/>
      <c r="M33" s="391"/>
      <c r="N33" s="393"/>
      <c r="O33" s="391"/>
      <c r="P33" s="391"/>
      <c r="Q33" s="393"/>
      <c r="R33" s="390"/>
      <c r="S33" s="391"/>
      <c r="T33" s="393"/>
      <c r="U33" s="434"/>
      <c r="V33" s="390"/>
      <c r="W33" s="390"/>
      <c r="X33" s="390"/>
      <c r="Y33" s="390"/>
      <c r="Z33" s="390"/>
      <c r="AA33" s="390"/>
      <c r="AB33" s="394">
        <v>43225</v>
      </c>
    </row>
    <row r="34" spans="1:28" ht="15.75">
      <c r="A34" s="431" t="s">
        <v>399</v>
      </c>
      <c r="B34" s="384"/>
      <c r="C34" s="385" t="s">
        <v>398</v>
      </c>
      <c r="D34" s="384"/>
      <c r="E34" s="386"/>
      <c r="F34" s="385"/>
      <c r="G34" s="384"/>
      <c r="H34" s="386"/>
      <c r="I34" s="385"/>
      <c r="J34" s="385"/>
      <c r="K34" s="386"/>
      <c r="L34" s="385"/>
      <c r="M34" s="385"/>
      <c r="N34" s="387"/>
      <c r="O34" s="385"/>
      <c r="P34" s="385"/>
      <c r="Q34" s="387"/>
      <c r="R34" s="384"/>
      <c r="S34" s="385"/>
      <c r="T34" s="387"/>
      <c r="U34" s="432"/>
      <c r="V34" s="396"/>
      <c r="W34" s="396"/>
      <c r="X34" s="396"/>
      <c r="Y34" s="396"/>
      <c r="Z34" s="396"/>
      <c r="AA34" s="396"/>
      <c r="AB34" s="388"/>
    </row>
    <row r="35" spans="1:28" ht="16.5" thickBot="1">
      <c r="A35" s="433" t="s">
        <v>394</v>
      </c>
      <c r="B35" s="390"/>
      <c r="C35" s="391"/>
      <c r="D35" s="390"/>
      <c r="E35" s="392"/>
      <c r="F35" s="391"/>
      <c r="G35" s="390"/>
      <c r="H35" s="392"/>
      <c r="I35" s="391"/>
      <c r="J35" s="391"/>
      <c r="K35" s="392"/>
      <c r="L35" s="391"/>
      <c r="M35" s="391"/>
      <c r="N35" s="393"/>
      <c r="O35" s="391"/>
      <c r="P35" s="391"/>
      <c r="Q35" s="393"/>
      <c r="R35" s="390"/>
      <c r="S35" s="391"/>
      <c r="T35" s="393"/>
      <c r="U35" s="434"/>
      <c r="V35" s="398"/>
      <c r="W35" s="398"/>
      <c r="X35" s="398"/>
      <c r="Y35" s="398"/>
      <c r="Z35" s="398"/>
      <c r="AA35" s="398"/>
      <c r="AB35" s="394">
        <v>43330</v>
      </c>
    </row>
    <row r="36" spans="1:28" ht="15.75">
      <c r="A36" s="337"/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7"/>
      <c r="V36" s="436"/>
      <c r="W36" s="436"/>
      <c r="X36" s="436"/>
      <c r="Y36" s="436"/>
      <c r="Z36" s="436"/>
      <c r="AA36" s="436"/>
      <c r="AB36" s="436"/>
    </row>
  </sheetData>
  <sheetProtection/>
  <mergeCells count="7">
    <mergeCell ref="A1:C2"/>
    <mergeCell ref="D1:AA1"/>
    <mergeCell ref="AB1:AB2"/>
    <mergeCell ref="D2:I2"/>
    <mergeCell ref="J2:O2"/>
    <mergeCell ref="P2:U2"/>
    <mergeCell ref="V2:AA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50"/>
  <sheetViews>
    <sheetView zoomScalePageLayoutView="0" workbookViewId="0" topLeftCell="A1">
      <selection activeCell="A1" sqref="A1:C2"/>
    </sheetView>
  </sheetViews>
  <sheetFormatPr defaultColWidth="9.140625" defaultRowHeight="12.75"/>
  <cols>
    <col min="1" max="1" width="5.7109375" style="0" customWidth="1"/>
    <col min="2" max="2" width="5.57421875" style="0" bestFit="1" customWidth="1"/>
    <col min="3" max="3" width="26.57421875" style="0" customWidth="1"/>
    <col min="4" max="4" width="8.28125" style="0" bestFit="1" customWidth="1"/>
    <col min="5" max="5" width="9.140625" style="0" hidden="1" customWidth="1"/>
    <col min="6" max="6" width="2.57421875" style="0" bestFit="1" customWidth="1"/>
    <col min="7" max="7" width="8.28125" style="0" bestFit="1" customWidth="1"/>
    <col min="8" max="8" width="9.140625" style="0" hidden="1" customWidth="1"/>
    <col min="9" max="9" width="2.57421875" style="0" bestFit="1" customWidth="1"/>
    <col min="10" max="10" width="8.28125" style="0" bestFit="1" customWidth="1"/>
    <col min="11" max="11" width="9.140625" style="0" hidden="1" customWidth="1"/>
    <col min="12" max="12" width="2.140625" style="0" bestFit="1" customWidth="1"/>
    <col min="13" max="13" width="8.28125" style="0" bestFit="1" customWidth="1"/>
    <col min="14" max="14" width="9.140625" style="0" hidden="1" customWidth="1"/>
    <col min="15" max="15" width="2.8515625" style="0" customWidth="1"/>
    <col min="16" max="16" width="8.28125" style="0" bestFit="1" customWidth="1"/>
    <col min="17" max="17" width="9.140625" style="0" hidden="1" customWidth="1"/>
    <col min="18" max="18" width="2.140625" style="0" bestFit="1" customWidth="1"/>
    <col min="19" max="19" width="8.28125" style="0" bestFit="1" customWidth="1"/>
    <col min="20" max="20" width="9.140625" style="0" hidden="1" customWidth="1"/>
    <col min="21" max="21" width="2.140625" style="0" bestFit="1" customWidth="1"/>
    <col min="22" max="22" width="8.140625" style="0" bestFit="1" customWidth="1"/>
    <col min="23" max="23" width="5.140625" style="0" hidden="1" customWidth="1"/>
    <col min="24" max="24" width="4.140625" style="0" bestFit="1" customWidth="1"/>
    <col min="25" max="25" width="8.140625" style="0" bestFit="1" customWidth="1"/>
    <col min="26" max="26" width="5.140625" style="0" hidden="1" customWidth="1"/>
    <col min="27" max="27" width="5.421875" style="0" customWidth="1"/>
    <col min="28" max="28" width="8.28125" style="0" customWidth="1"/>
    <col min="29" max="29" width="16.57421875" style="0" bestFit="1" customWidth="1"/>
  </cols>
  <sheetData>
    <row r="1" spans="1:29" ht="16.5" thickBot="1">
      <c r="A1" s="331" t="s">
        <v>462</v>
      </c>
      <c r="B1" s="332"/>
      <c r="C1" s="333"/>
      <c r="D1" s="334" t="s">
        <v>357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6" t="s">
        <v>16</v>
      </c>
      <c r="AC1" s="337"/>
    </row>
    <row r="2" spans="1:29" ht="16.5" thickBot="1">
      <c r="A2" s="338"/>
      <c r="B2" s="339"/>
      <c r="C2" s="340"/>
      <c r="D2" s="334" t="s">
        <v>358</v>
      </c>
      <c r="E2" s="335"/>
      <c r="F2" s="335"/>
      <c r="G2" s="335"/>
      <c r="H2" s="335"/>
      <c r="I2" s="341"/>
      <c r="J2" s="334" t="s">
        <v>359</v>
      </c>
      <c r="K2" s="335"/>
      <c r="L2" s="335"/>
      <c r="M2" s="335"/>
      <c r="N2" s="335"/>
      <c r="O2" s="341"/>
      <c r="P2" s="334" t="s">
        <v>360</v>
      </c>
      <c r="Q2" s="335"/>
      <c r="R2" s="335"/>
      <c r="S2" s="335"/>
      <c r="T2" s="335"/>
      <c r="U2" s="341"/>
      <c r="V2" s="334" t="s">
        <v>361</v>
      </c>
      <c r="W2" s="335"/>
      <c r="X2" s="335"/>
      <c r="Y2" s="335"/>
      <c r="Z2" s="335"/>
      <c r="AA2" s="341"/>
      <c r="AB2" s="342"/>
      <c r="AC2" s="337"/>
    </row>
    <row r="3" spans="1:29" ht="15.75">
      <c r="A3" s="343" t="s">
        <v>362</v>
      </c>
      <c r="B3" s="344" t="s">
        <v>0</v>
      </c>
      <c r="C3" s="345" t="s">
        <v>1</v>
      </c>
      <c r="D3" s="346" t="s">
        <v>363</v>
      </c>
      <c r="E3" s="347" t="s">
        <v>364</v>
      </c>
      <c r="F3" s="348" t="s">
        <v>365</v>
      </c>
      <c r="G3" s="349" t="s">
        <v>366</v>
      </c>
      <c r="H3" s="347" t="s">
        <v>364</v>
      </c>
      <c r="I3" s="350" t="s">
        <v>365</v>
      </c>
      <c r="J3" s="346" t="s">
        <v>363</v>
      </c>
      <c r="K3" s="347" t="s">
        <v>364</v>
      </c>
      <c r="L3" s="348" t="s">
        <v>365</v>
      </c>
      <c r="M3" s="349" t="s">
        <v>366</v>
      </c>
      <c r="N3" s="347" t="s">
        <v>364</v>
      </c>
      <c r="O3" s="350" t="s">
        <v>365</v>
      </c>
      <c r="P3" s="346" t="s">
        <v>363</v>
      </c>
      <c r="Q3" s="347" t="s">
        <v>364</v>
      </c>
      <c r="R3" s="348" t="s">
        <v>365</v>
      </c>
      <c r="S3" s="349" t="s">
        <v>366</v>
      </c>
      <c r="T3" s="347" t="s">
        <v>364</v>
      </c>
      <c r="U3" s="350" t="s">
        <v>365</v>
      </c>
      <c r="V3" s="346" t="s">
        <v>363</v>
      </c>
      <c r="W3" s="347" t="s">
        <v>364</v>
      </c>
      <c r="X3" s="348" t="s">
        <v>365</v>
      </c>
      <c r="Y3" s="349" t="s">
        <v>366</v>
      </c>
      <c r="Z3" s="347" t="s">
        <v>364</v>
      </c>
      <c r="AA3" s="350" t="s">
        <v>365</v>
      </c>
      <c r="AB3" s="351" t="s">
        <v>367</v>
      </c>
      <c r="AC3" s="352" t="s">
        <v>368</v>
      </c>
    </row>
    <row r="4" spans="1:29" ht="15.75">
      <c r="A4" s="353" t="s">
        <v>2</v>
      </c>
      <c r="B4" s="294">
        <v>15</v>
      </c>
      <c r="C4" s="285" t="s">
        <v>463</v>
      </c>
      <c r="D4" s="220">
        <v>1</v>
      </c>
      <c r="E4" s="354">
        <f>IF(D4=1,17,IF(D4=2,15,IF(D4=3,13,IF(D4=4,12,IF(D4=5,11,IF(D4=6,10,IF(D4=7,9,IF(D4=8,8))))))))+IF(D4=9,7,IF(D4=10,6,IF(D4=11,5,IF(D4=12,4,IF(D4=13,3,IF(D4=14,2,IF(D4=15,1)))))))</f>
        <v>17</v>
      </c>
      <c r="F4" s="439"/>
      <c r="G4" s="440">
        <v>1</v>
      </c>
      <c r="H4" s="354">
        <f>IF(G4=1,17,IF(G4=2,15,IF(G4=3,13,IF(G4=4,12,IF(G4=5,11,IF(G4=6,10,IF(G4=7,9,IF(G4=8,8))))))))+IF(G4=9,7,IF(G4=10,6,IF(G4=11,5,IF(G4=12,4,IF(G4=13,3,IF(G4=14,2,IF(G4=15,1)))))))</f>
        <v>17</v>
      </c>
      <c r="I4" s="441"/>
      <c r="J4" s="215">
        <v>3</v>
      </c>
      <c r="K4" s="358">
        <f>IF(J4=1,17,IF(J4=2,15,IF(J4=3,13,IF(J4=4,12,IF(J4=5,11,IF(J4=6,10,IF(J4=7,9,IF(J4=8,8))))))))+IF(J4=9,7,IF(J4=10,6,IF(J4=11,5,IF(J4=12,4,IF(J4=13,3,IF(J4=14,2,IF(J4=15,1)))))))</f>
        <v>13</v>
      </c>
      <c r="L4" s="439"/>
      <c r="M4" s="442" t="s">
        <v>464</v>
      </c>
      <c r="N4" s="358">
        <f>IF(M4=1,17,IF(M4=2,15,IF(M4=3,13,IF(M4=4,12,IF(M4=5,11,IF(M4=6,10,IF(M4=7,9,IF(M4=8,8))))))))+IF(M4=9,7,IF(M4=10,6,IF(M4=11,5,IF(M4=12,4,IF(M4=13,3,IF(M4=14,2,IF(M4=15,1)))))))</f>
        <v>0</v>
      </c>
      <c r="O4" s="441"/>
      <c r="P4" s="215">
        <v>3</v>
      </c>
      <c r="Q4" s="354">
        <f>IF(P4=1,17,IF(P4=2,15,IF(P4=3,13,IF(P4=4,12,IF(P4=5,11,IF(P4=6,10,IF(P4=7,9,IF(P4=8,8))))))))+IF(P4=9,7,IF(P4=10,6,IF(P4=11,5,IF(P4=12,4,IF(P4=13,3,IF(P4=14,2,IF(P4=15,1)))))))</f>
        <v>13</v>
      </c>
      <c r="R4" s="439"/>
      <c r="S4" s="440">
        <v>3</v>
      </c>
      <c r="T4" s="354">
        <f>IF(S4=1,17,IF(S4=2,15,IF(S4=3,13,IF(S4=4,12,IF(S4=5,11,IF(S4=6,10,IF(S4=7,9,IF(S4=8,8))))))))+IF(S4=9,7,IF(S4=10,6,IF(S4=11,5,IF(S4=12,4,IF(S4=13,3,IF(S4=14,2,IF(S4=15,1)))))))</f>
        <v>13</v>
      </c>
      <c r="U4" s="441"/>
      <c r="V4" s="443"/>
      <c r="W4" s="361">
        <f>IF(V4=1,17,IF(V4=2,15,IF(V4=3,13,IF(V4=4,12,IF(V4=5,11,IF(V4=6,10,IF(V4=7,9,IF(V4=8,8))))))))+IF(V4=9,7,IF(V4=10,6,IF(V4=11,5,IF(V4=12,4,IF(V4=13,3,IF(V4=14,2,IF(V4=15,1)))))))</f>
        <v>0</v>
      </c>
      <c r="X4" s="439"/>
      <c r="Y4" s="442"/>
      <c r="Z4" s="358">
        <f>IF(Y4=1,17,IF(Y4=2,15,IF(Y4=3,13,IF(Y4=4,12,IF(Y4=5,11,IF(Y4=6,10,IF(Y4=7,9,IF(Y4=8,8))))))))+IF(Y4=9,7,IF(Y4=10,6,IF(Y4=11,5,IF(Y4=12,4,IF(Y4=13,3,IF(Y4=14,2,IF(Y4=15,1)))))))</f>
        <v>0</v>
      </c>
      <c r="AA4" s="441"/>
      <c r="AB4" s="362">
        <f>SUM(E4+H4+K4+N4+Q4+T4+W4+Z4-F4-I4-L4-O4-R4-U4-X4-AA4)</f>
        <v>73</v>
      </c>
      <c r="AC4" s="363">
        <v>225</v>
      </c>
    </row>
    <row r="5" spans="1:29" ht="15.75">
      <c r="A5" s="353" t="s">
        <v>3</v>
      </c>
      <c r="B5" s="294">
        <v>2</v>
      </c>
      <c r="C5" s="285" t="s">
        <v>465</v>
      </c>
      <c r="D5" s="220">
        <v>2</v>
      </c>
      <c r="E5" s="354">
        <f>IF(D5=1,17,IF(D5=2,15,IF(D5=3,13,IF(D5=4,12,IF(D5=5,11,IF(D5=6,10,IF(D5=7,9,IF(D5=8,8))))))))+IF(D5=9,7,IF(D5=10,6,IF(D5=11,5,IF(D5=12,4,IF(D5=13,3,IF(D5=14,2,IF(D5=15,1)))))))</f>
        <v>15</v>
      </c>
      <c r="F5" s="439"/>
      <c r="G5" s="440">
        <v>2</v>
      </c>
      <c r="H5" s="354">
        <f>IF(G5=1,17,IF(G5=2,15,IF(G5=3,13,IF(G5=4,12,IF(G5=5,11,IF(G5=6,10,IF(G5=7,9,IF(G5=8,8))))))))+IF(G5=9,7,IF(G5=10,6,IF(G5=11,5,IF(G5=12,4,IF(G5=13,3,IF(G5=14,2,IF(G5=15,1)))))))</f>
        <v>15</v>
      </c>
      <c r="I5" s="441"/>
      <c r="J5" s="215">
        <v>14</v>
      </c>
      <c r="K5" s="358">
        <f>IF(J5=1,17,IF(J5=2,15,IF(J5=3,13,IF(J5=4,12,IF(J5=5,11,IF(J5=6,10,IF(J5=7,9,IF(J5=8,8))))))))+IF(J5=9,7,IF(J5=10,6,IF(J5=11,5,IF(J5=12,4,IF(J5=13,3,IF(J5=14,2,IF(J5=15,1)))))))</f>
        <v>2</v>
      </c>
      <c r="L5" s="439"/>
      <c r="M5" s="440">
        <v>5</v>
      </c>
      <c r="N5" s="358">
        <f>IF(M5=1,17,IF(M5=2,15,IF(M5=3,13,IF(M5=4,12,IF(M5=5,11,IF(M5=6,10,IF(M5=7,9,IF(M5=8,8))))))))+IF(M5=9,7,IF(M5=10,6,IF(M5=11,5,IF(M5=12,4,IF(M5=13,3,IF(M5=14,2,IF(M5=15,1)))))))</f>
        <v>11</v>
      </c>
      <c r="O5" s="441"/>
      <c r="P5" s="215">
        <v>2</v>
      </c>
      <c r="Q5" s="354">
        <f>IF(P5=1,17,IF(P5=2,15,IF(P5=3,13,IF(P5=4,12,IF(P5=5,11,IF(P5=6,10,IF(P5=7,9,IF(P5=8,8))))))))+IF(P5=9,7,IF(P5=10,6,IF(P5=11,5,IF(P5=12,4,IF(P5=13,3,IF(P5=14,2,IF(P5=15,1)))))))</f>
        <v>15</v>
      </c>
      <c r="R5" s="439"/>
      <c r="S5" s="440">
        <v>2</v>
      </c>
      <c r="T5" s="354">
        <f>IF(S5=1,17,IF(S5=2,15,IF(S5=3,13,IF(S5=4,12,IF(S5=5,11,IF(S5=6,10,IF(S5=7,9,IF(S5=8,8))))))))+IF(S5=9,7,IF(S5=10,6,IF(S5=11,5,IF(S5=12,4,IF(S5=13,3,IF(S5=14,2,IF(S5=15,1)))))))</f>
        <v>15</v>
      </c>
      <c r="U5" s="441"/>
      <c r="V5" s="443"/>
      <c r="W5" s="361">
        <f>IF(V5=1,17,IF(V5=2,15,IF(V5=3,13,IF(V5=4,12,IF(V5=5,11,IF(V5=6,10,IF(V5=7,9,IF(V5=8,8))))))))+IF(V5=9,7,IF(V5=10,6,IF(V5=11,5,IF(V5=12,4,IF(V5=13,3,IF(V5=14,2,IF(V5=15,1)))))))</f>
        <v>0</v>
      </c>
      <c r="X5" s="439"/>
      <c r="Y5" s="442"/>
      <c r="Z5" s="358">
        <f>IF(Y5=1,17,IF(Y5=2,15,IF(Y5=3,13,IF(Y5=4,12,IF(Y5=5,11,IF(Y5=6,10,IF(Y5=7,9,IF(Y5=8,8))))))))+IF(Y5=9,7,IF(Y5=10,6,IF(Y5=11,5,IF(Y5=12,4,IF(Y5=13,3,IF(Y5=14,2,IF(Y5=15,1)))))))</f>
        <v>0</v>
      </c>
      <c r="AA5" s="441"/>
      <c r="AB5" s="362">
        <f>SUM(E5+H5+K5+N5+Q5+T5+W5+Z5-F5-I5-L5-O5-R5-U5-X5-AA5)</f>
        <v>73</v>
      </c>
      <c r="AC5" s="363">
        <v>220</v>
      </c>
    </row>
    <row r="6" spans="1:29" ht="15.75">
      <c r="A6" s="353" t="s">
        <v>4</v>
      </c>
      <c r="B6" s="294">
        <v>180</v>
      </c>
      <c r="C6" s="285" t="s">
        <v>466</v>
      </c>
      <c r="D6" s="220">
        <v>4</v>
      </c>
      <c r="E6" s="354">
        <f aca="true" t="shared" si="0" ref="E6:E35">IF(D6=1,17,IF(D6=2,15,IF(D6=3,13,IF(D6=4,12,IF(D6=5,11,IF(D6=6,10,IF(D6=7,9,IF(D6=8,8))))))))+IF(D6=9,7,IF(D6=10,6,IF(D6=11,5,IF(D6=12,4,IF(D6=13,3,IF(D6=14,2,IF(D6=15,1)))))))</f>
        <v>12</v>
      </c>
      <c r="F6" s="444"/>
      <c r="G6" s="440">
        <v>4</v>
      </c>
      <c r="H6" s="354">
        <f aca="true" t="shared" si="1" ref="H6:H35">IF(G6=1,17,IF(G6=2,15,IF(G6=3,13,IF(G6=4,12,IF(G6=5,11,IF(G6=6,10,IF(G6=7,9,IF(G6=8,8))))))))+IF(G6=9,7,IF(G6=10,6,IF(G6=11,5,IF(G6=12,4,IF(G6=13,3,IF(G6=14,2,IF(G6=15,1)))))))</f>
        <v>12</v>
      </c>
      <c r="I6" s="445"/>
      <c r="J6" s="215">
        <v>4</v>
      </c>
      <c r="K6" s="358">
        <f aca="true" t="shared" si="2" ref="K6:K35">IF(J6=1,17,IF(J6=2,15,IF(J6=3,13,IF(J6=4,12,IF(J6=5,11,IF(J6=6,10,IF(J6=7,9,IF(J6=8,8))))))))+IF(J6=9,7,IF(J6=10,6,IF(J6=11,5,IF(J6=12,4,IF(J6=13,3,IF(J6=14,2,IF(J6=15,1)))))))</f>
        <v>12</v>
      </c>
      <c r="L6" s="444"/>
      <c r="M6" s="440">
        <v>2</v>
      </c>
      <c r="N6" s="358">
        <f aca="true" t="shared" si="3" ref="N6:N35">IF(M6=1,17,IF(M6=2,15,IF(M6=3,13,IF(M6=4,12,IF(M6=5,11,IF(M6=6,10,IF(M6=7,9,IF(M6=8,8))))))))+IF(M6=9,7,IF(M6=10,6,IF(M6=11,5,IF(M6=12,4,IF(M6=13,3,IF(M6=14,2,IF(M6=15,1)))))))</f>
        <v>15</v>
      </c>
      <c r="O6" s="445"/>
      <c r="P6" s="215" t="s">
        <v>373</v>
      </c>
      <c r="Q6" s="354">
        <f aca="true" t="shared" si="4" ref="Q6:Q35">IF(P6=1,17,IF(P6=2,15,IF(P6=3,13,IF(P6=4,12,IF(P6=5,11,IF(P6=6,10,IF(P6=7,9,IF(P6=8,8))))))))+IF(P6=9,7,IF(P6=10,6,IF(P6=11,5,IF(P6=12,4,IF(P6=13,3,IF(P6=14,2,IF(P6=15,1)))))))</f>
        <v>0</v>
      </c>
      <c r="R6" s="446"/>
      <c r="S6" s="440" t="s">
        <v>373</v>
      </c>
      <c r="T6" s="354">
        <f aca="true" t="shared" si="5" ref="T6:T35">IF(S6=1,17,IF(S6=2,15,IF(S6=3,13,IF(S6=4,12,IF(S6=5,11,IF(S6=6,10,IF(S6=7,9,IF(S6=8,8))))))))+IF(S6=9,7,IF(S6=10,6,IF(S6=11,5,IF(S6=12,4,IF(S6=13,3,IF(S6=14,2,IF(S6=15,1)))))))</f>
        <v>0</v>
      </c>
      <c r="U6" s="447"/>
      <c r="V6" s="215"/>
      <c r="W6" s="361">
        <f aca="true" t="shared" si="6" ref="W6:W35">IF(V6=1,17,IF(V6=2,15,IF(V6=3,13,IF(V6=4,12,IF(V6=5,11,IF(V6=6,10,IF(V6=7,9,IF(V6=8,8))))))))+IF(V6=9,7,IF(V6=10,6,IF(V6=11,5,IF(V6=12,4,IF(V6=13,3,IF(V6=14,2,IF(V6=15,1)))))))</f>
        <v>0</v>
      </c>
      <c r="X6" s="444"/>
      <c r="Y6" s="440"/>
      <c r="Z6" s="358">
        <f aca="true" t="shared" si="7" ref="Z6:Z35">IF(Y6=1,17,IF(Y6=2,15,IF(Y6=3,13,IF(Y6=4,12,IF(Y6=5,11,IF(Y6=6,10,IF(Y6=7,9,IF(Y6=8,8))))))))+IF(Y6=9,7,IF(Y6=10,6,IF(Y6=11,5,IF(Y6=12,4,IF(Y6=13,3,IF(Y6=14,2,IF(Y6=15,1)))))))</f>
        <v>0</v>
      </c>
      <c r="AA6" s="445"/>
      <c r="AB6" s="362">
        <f>SUM(E6+H6+K6+N6+Q6+T6+W6+Z6-F6-I6-L6-O6-R6-U6-X6-AA6)</f>
        <v>51</v>
      </c>
      <c r="AC6" s="363">
        <v>216</v>
      </c>
    </row>
    <row r="7" spans="1:29" ht="15.75">
      <c r="A7" s="353" t="s">
        <v>5</v>
      </c>
      <c r="B7" s="294">
        <v>33</v>
      </c>
      <c r="C7" s="285" t="s">
        <v>467</v>
      </c>
      <c r="D7" s="220">
        <v>3</v>
      </c>
      <c r="E7" s="354">
        <f t="shared" si="0"/>
        <v>13</v>
      </c>
      <c r="F7" s="439"/>
      <c r="G7" s="440">
        <v>3</v>
      </c>
      <c r="H7" s="354">
        <f t="shared" si="1"/>
        <v>13</v>
      </c>
      <c r="I7" s="441"/>
      <c r="J7" s="215">
        <v>5</v>
      </c>
      <c r="K7" s="358">
        <f t="shared" si="2"/>
        <v>11</v>
      </c>
      <c r="L7" s="439"/>
      <c r="M7" s="442" t="s">
        <v>464</v>
      </c>
      <c r="N7" s="358">
        <f t="shared" si="3"/>
        <v>0</v>
      </c>
      <c r="O7" s="441"/>
      <c r="P7" s="443" t="s">
        <v>370</v>
      </c>
      <c r="Q7" s="354">
        <f t="shared" si="4"/>
        <v>0</v>
      </c>
      <c r="R7" s="439"/>
      <c r="S7" s="440">
        <v>6</v>
      </c>
      <c r="T7" s="354">
        <f t="shared" si="5"/>
        <v>10</v>
      </c>
      <c r="U7" s="441"/>
      <c r="V7" s="443"/>
      <c r="W7" s="361">
        <f t="shared" si="6"/>
        <v>0</v>
      </c>
      <c r="X7" s="439"/>
      <c r="Y7" s="442"/>
      <c r="Z7" s="358">
        <f t="shared" si="7"/>
        <v>0</v>
      </c>
      <c r="AA7" s="441"/>
      <c r="AB7" s="448">
        <f>SUM(E7+H7+K7+N7+Q7+T7+W7+Z7-F7-I7-L7-O7-R7-U7-X7-AA7)+1</f>
        <v>48</v>
      </c>
      <c r="AC7" s="363">
        <v>214</v>
      </c>
    </row>
    <row r="8" spans="1:29" ht="15.75">
      <c r="A8" s="353" t="s">
        <v>6</v>
      </c>
      <c r="B8" s="294">
        <v>211</v>
      </c>
      <c r="C8" s="285" t="s">
        <v>468</v>
      </c>
      <c r="D8" s="220">
        <v>5</v>
      </c>
      <c r="E8" s="354">
        <f t="shared" si="0"/>
        <v>11</v>
      </c>
      <c r="F8" s="439"/>
      <c r="G8" s="440">
        <v>5</v>
      </c>
      <c r="H8" s="354">
        <f t="shared" si="1"/>
        <v>11</v>
      </c>
      <c r="I8" s="441"/>
      <c r="J8" s="215" t="s">
        <v>373</v>
      </c>
      <c r="K8" s="358">
        <f t="shared" si="2"/>
        <v>0</v>
      </c>
      <c r="L8" s="439"/>
      <c r="M8" s="442" t="s">
        <v>373</v>
      </c>
      <c r="N8" s="358">
        <f t="shared" si="3"/>
        <v>0</v>
      </c>
      <c r="O8" s="441"/>
      <c r="P8" s="215">
        <v>4</v>
      </c>
      <c r="Q8" s="354">
        <f t="shared" si="4"/>
        <v>12</v>
      </c>
      <c r="R8" s="439"/>
      <c r="S8" s="440">
        <v>5</v>
      </c>
      <c r="T8" s="354">
        <f t="shared" si="5"/>
        <v>11</v>
      </c>
      <c r="U8" s="441"/>
      <c r="V8" s="443"/>
      <c r="W8" s="361">
        <f t="shared" si="6"/>
        <v>0</v>
      </c>
      <c r="X8" s="439"/>
      <c r="Y8" s="442"/>
      <c r="Z8" s="358">
        <f t="shared" si="7"/>
        <v>0</v>
      </c>
      <c r="AA8" s="441"/>
      <c r="AB8" s="362">
        <f>SUM(E8+H8+K8+N8+Q8+T8+W8+Z8-F8-I8-L8-O8-R8-U8-X8-AA8)</f>
        <v>45</v>
      </c>
      <c r="AC8" s="363">
        <v>212</v>
      </c>
    </row>
    <row r="9" spans="1:29" ht="15.75">
      <c r="A9" s="353" t="s">
        <v>7</v>
      </c>
      <c r="B9" s="294">
        <v>5</v>
      </c>
      <c r="C9" s="285" t="s">
        <v>246</v>
      </c>
      <c r="D9" s="220">
        <v>11</v>
      </c>
      <c r="E9" s="354">
        <f t="shared" si="0"/>
        <v>5</v>
      </c>
      <c r="F9" s="355"/>
      <c r="G9" s="356">
        <v>6</v>
      </c>
      <c r="H9" s="354">
        <f t="shared" si="1"/>
        <v>10</v>
      </c>
      <c r="I9" s="357"/>
      <c r="J9" s="220">
        <v>2</v>
      </c>
      <c r="K9" s="358">
        <f t="shared" si="2"/>
        <v>15</v>
      </c>
      <c r="L9" s="355"/>
      <c r="M9" s="356">
        <v>3</v>
      </c>
      <c r="N9" s="358">
        <f t="shared" si="3"/>
        <v>13</v>
      </c>
      <c r="O9" s="357"/>
      <c r="P9" s="220" t="s">
        <v>373</v>
      </c>
      <c r="Q9" s="354">
        <f t="shared" si="4"/>
        <v>0</v>
      </c>
      <c r="R9" s="359"/>
      <c r="S9" s="356" t="s">
        <v>373</v>
      </c>
      <c r="T9" s="354">
        <f t="shared" si="5"/>
        <v>0</v>
      </c>
      <c r="U9" s="308"/>
      <c r="V9" s="220"/>
      <c r="W9" s="361">
        <f t="shared" si="6"/>
        <v>0</v>
      </c>
      <c r="X9" s="355"/>
      <c r="Y9" s="356"/>
      <c r="Z9" s="358">
        <f t="shared" si="7"/>
        <v>0</v>
      </c>
      <c r="AA9" s="357"/>
      <c r="AB9" s="362">
        <f>SUM(E9+H9+K9+N9+Q9+T9+W9+Z9-F9-I9-L9-O9-R9-U9-X9-AA9)</f>
        <v>43</v>
      </c>
      <c r="AC9" s="363">
        <v>210</v>
      </c>
    </row>
    <row r="10" spans="1:29" ht="15.75">
      <c r="A10" s="353" t="s">
        <v>8</v>
      </c>
      <c r="B10" s="294">
        <v>105</v>
      </c>
      <c r="C10" s="285" t="s">
        <v>469</v>
      </c>
      <c r="D10" s="220" t="s">
        <v>373</v>
      </c>
      <c r="E10" s="354">
        <f t="shared" si="0"/>
        <v>0</v>
      </c>
      <c r="F10" s="444"/>
      <c r="G10" s="440" t="s">
        <v>373</v>
      </c>
      <c r="H10" s="354">
        <f t="shared" si="1"/>
        <v>0</v>
      </c>
      <c r="I10" s="445"/>
      <c r="J10" s="215">
        <v>6</v>
      </c>
      <c r="K10" s="358">
        <f t="shared" si="2"/>
        <v>10</v>
      </c>
      <c r="L10" s="444"/>
      <c r="M10" s="440">
        <v>4</v>
      </c>
      <c r="N10" s="358">
        <f t="shared" si="3"/>
        <v>12</v>
      </c>
      <c r="O10" s="445"/>
      <c r="P10" s="215">
        <v>5</v>
      </c>
      <c r="Q10" s="354">
        <f t="shared" si="4"/>
        <v>11</v>
      </c>
      <c r="R10" s="446"/>
      <c r="S10" s="440">
        <v>12</v>
      </c>
      <c r="T10" s="354">
        <f t="shared" si="5"/>
        <v>4</v>
      </c>
      <c r="U10" s="447"/>
      <c r="V10" s="215"/>
      <c r="W10" s="361">
        <f t="shared" si="6"/>
        <v>0</v>
      </c>
      <c r="X10" s="444"/>
      <c r="Y10" s="440"/>
      <c r="Z10" s="358">
        <f t="shared" si="7"/>
        <v>0</v>
      </c>
      <c r="AA10" s="445"/>
      <c r="AB10" s="362">
        <f>SUM(E10+H10+K10+N10+Q10+T10+W10+Z10-F10-I10-L10-O10-R10-U10-X10-AA10)</f>
        <v>37</v>
      </c>
      <c r="AC10" s="363">
        <v>209</v>
      </c>
    </row>
    <row r="11" spans="1:29" ht="15.75">
      <c r="A11" s="353" t="s">
        <v>9</v>
      </c>
      <c r="B11" s="294">
        <v>21</v>
      </c>
      <c r="C11" s="285" t="s">
        <v>470</v>
      </c>
      <c r="D11" s="220" t="s">
        <v>373</v>
      </c>
      <c r="E11" s="354">
        <f t="shared" si="0"/>
        <v>0</v>
      </c>
      <c r="F11" s="355"/>
      <c r="G11" s="356" t="s">
        <v>373</v>
      </c>
      <c r="H11" s="354">
        <f t="shared" si="1"/>
        <v>0</v>
      </c>
      <c r="I11" s="357"/>
      <c r="J11" s="365" t="s">
        <v>373</v>
      </c>
      <c r="K11" s="358">
        <f t="shared" si="2"/>
        <v>0</v>
      </c>
      <c r="L11" s="355"/>
      <c r="M11" s="367" t="s">
        <v>373</v>
      </c>
      <c r="N11" s="358">
        <f t="shared" si="3"/>
        <v>0</v>
      </c>
      <c r="O11" s="357"/>
      <c r="P11" s="220">
        <v>1</v>
      </c>
      <c r="Q11" s="354">
        <f t="shared" si="4"/>
        <v>17</v>
      </c>
      <c r="R11" s="359"/>
      <c r="S11" s="356">
        <v>1</v>
      </c>
      <c r="T11" s="354">
        <f t="shared" si="5"/>
        <v>17</v>
      </c>
      <c r="U11" s="308"/>
      <c r="V11" s="220"/>
      <c r="W11" s="361">
        <f t="shared" si="6"/>
        <v>0</v>
      </c>
      <c r="X11" s="355"/>
      <c r="Y11" s="356"/>
      <c r="Z11" s="358">
        <f t="shared" si="7"/>
        <v>0</v>
      </c>
      <c r="AA11" s="357"/>
      <c r="AB11" s="362">
        <f>SUM(E11+H11+K11+N11+Q11+T11+W11+Z11-F11-I11-L11-O11-R11-U11-X11-AA11)+1</f>
        <v>35</v>
      </c>
      <c r="AC11" s="363">
        <v>208</v>
      </c>
    </row>
    <row r="12" spans="1:29" ht="15.75">
      <c r="A12" s="353" t="s">
        <v>10</v>
      </c>
      <c r="B12" s="294">
        <v>81</v>
      </c>
      <c r="C12" s="285" t="s">
        <v>471</v>
      </c>
      <c r="D12" s="220" t="s">
        <v>373</v>
      </c>
      <c r="E12" s="354">
        <f>IF(D12=1,17,IF(D12=2,15,IF(D12=3,13,IF(D12=4,12,IF(D12=5,11,IF(D12=6,10,IF(D12=7,9,IF(D12=8,8))))))))+IF(D12=9,7,IF(D12=10,6,IF(D12=11,5,IF(D12=12,4,IF(D12=13,3,IF(D12=14,2,IF(D12=15,1)))))))</f>
        <v>0</v>
      </c>
      <c r="F12" s="355"/>
      <c r="G12" s="356" t="s">
        <v>373</v>
      </c>
      <c r="H12" s="354">
        <f>IF(G12=1,17,IF(G12=2,15,IF(G12=3,13,IF(G12=4,12,IF(G12=5,11,IF(G12=6,10,IF(G12=7,9,IF(G12=8,8))))))))+IF(G12=9,7,IF(G12=10,6,IF(G12=11,5,IF(G12=12,4,IF(G12=13,3,IF(G12=14,2,IF(G12=15,1)))))))</f>
        <v>0</v>
      </c>
      <c r="I12" s="428"/>
      <c r="J12" s="220">
        <v>1</v>
      </c>
      <c r="K12" s="358">
        <f>IF(J12=1,17,IF(J12=2,15,IF(J12=3,13,IF(J12=4,12,IF(J12=5,11,IF(J12=6,10,IF(J12=7,9,IF(J12=8,8))))))))+IF(J12=9,7,IF(J12=10,6,IF(J12=11,5,IF(J12=12,4,IF(J12=13,3,IF(J12=14,2,IF(J12=15,1)))))))</f>
        <v>17</v>
      </c>
      <c r="L12" s="355"/>
      <c r="M12" s="356">
        <v>1</v>
      </c>
      <c r="N12" s="358">
        <f>IF(M12=1,17,IF(M12=2,15,IF(M12=3,13,IF(M12=4,12,IF(M12=5,11,IF(M12=6,10,IF(M12=7,9,IF(M12=8,8))))))))+IF(M12=9,7,IF(M12=10,6,IF(M12=11,5,IF(M12=12,4,IF(M12=13,3,IF(M12=14,2,IF(M12=15,1)))))))</f>
        <v>17</v>
      </c>
      <c r="O12" s="357"/>
      <c r="P12" s="220" t="s">
        <v>373</v>
      </c>
      <c r="Q12" s="354">
        <f>IF(P12=1,17,IF(P12=2,15,IF(P12=3,13,IF(P12=4,12,IF(P12=5,11,IF(P12=6,10,IF(P12=7,9,IF(P12=8,8))))))))+IF(P12=9,7,IF(P12=10,6,IF(P12=11,5,IF(P12=12,4,IF(P12=13,3,IF(P12=14,2,IF(P12=15,1)))))))</f>
        <v>0</v>
      </c>
      <c r="R12" s="359"/>
      <c r="S12" s="356" t="s">
        <v>373</v>
      </c>
      <c r="T12" s="354">
        <f>IF(S12=1,17,IF(S12=2,15,IF(S12=3,13,IF(S12=4,12,IF(S12=5,11,IF(S12=6,10,IF(S12=7,9,IF(S12=8,8))))))))+IF(S12=9,7,IF(S12=10,6,IF(S12=11,5,IF(S12=12,4,IF(S12=13,3,IF(S12=14,2,IF(S12=15,1)))))))</f>
        <v>0</v>
      </c>
      <c r="U12" s="308"/>
      <c r="V12" s="220"/>
      <c r="W12" s="361">
        <f>IF(V12=1,17,IF(V12=2,15,IF(V12=3,13,IF(V12=4,12,IF(V12=5,11,IF(V12=6,10,IF(V12=7,9,IF(V12=8,8))))))))+IF(V12=9,7,IF(V12=10,6,IF(V12=11,5,IF(V12=12,4,IF(V12=13,3,IF(V12=14,2,IF(V12=15,1)))))))</f>
        <v>0</v>
      </c>
      <c r="X12" s="355"/>
      <c r="Y12" s="356"/>
      <c r="Z12" s="358">
        <f>IF(Y12=1,17,IF(Y12=2,15,IF(Y12=3,13,IF(Y12=4,12,IF(Y12=5,11,IF(Y12=6,10,IF(Y12=7,9,IF(Y12=8,8))))))))+IF(Y12=9,7,IF(Y12=10,6,IF(Y12=11,5,IF(Y12=12,4,IF(Y12=13,3,IF(Y12=14,2,IF(Y12=15,1)))))))</f>
        <v>0</v>
      </c>
      <c r="AA12" s="357"/>
      <c r="AB12" s="362">
        <f>SUM(E12+H12+K12+N12+Q12+T12+W12+Z12-F12-I12-L12-O12-R12-U12-X12-AA12)</f>
        <v>34</v>
      </c>
      <c r="AC12" s="363">
        <v>207</v>
      </c>
    </row>
    <row r="13" spans="1:29" ht="15.75">
      <c r="A13" s="353" t="s">
        <v>11</v>
      </c>
      <c r="B13" s="294">
        <v>57</v>
      </c>
      <c r="C13" s="285" t="s">
        <v>85</v>
      </c>
      <c r="D13" s="220">
        <v>14</v>
      </c>
      <c r="E13" s="354">
        <f>IF(D13=1,17,IF(D13=2,15,IF(D13=3,13,IF(D13=4,12,IF(D13=5,11,IF(D13=6,10,IF(D13=7,9,IF(D13=8,8))))))))+IF(D13=9,7,IF(D13=10,6,IF(D13=11,5,IF(D13=12,4,IF(D13=13,3,IF(D13=14,2,IF(D13=15,1)))))))</f>
        <v>2</v>
      </c>
      <c r="F13" s="449"/>
      <c r="G13" s="356">
        <v>9</v>
      </c>
      <c r="H13" s="354">
        <f>IF(G13=1,17,IF(G13=2,15,IF(G13=3,13,IF(G13=4,12,IF(G13=5,11,IF(G13=6,10,IF(G13=7,9,IF(G13=8,8))))))))+IF(G13=9,7,IF(G13=10,6,IF(G13=11,5,IF(G13=12,4,IF(G13=13,3,IF(G13=14,2,IF(G13=15,1)))))))</f>
        <v>7</v>
      </c>
      <c r="I13" s="450"/>
      <c r="J13" s="220">
        <v>8</v>
      </c>
      <c r="K13" s="358">
        <f>IF(J13=1,17,IF(J13=2,15,IF(J13=3,13,IF(J13=4,12,IF(J13=5,11,IF(J13=6,10,IF(J13=7,9,IF(J13=8,8))))))))+IF(J13=9,7,IF(J13=10,6,IF(J13=11,5,IF(J13=12,4,IF(J13=13,3,IF(J13=14,2,IF(J13=15,1)))))))</f>
        <v>8</v>
      </c>
      <c r="L13" s="449"/>
      <c r="M13" s="356">
        <v>7</v>
      </c>
      <c r="N13" s="358">
        <f>IF(M13=1,17,IF(M13=2,15,IF(M13=3,13,IF(M13=4,12,IF(M13=5,11,IF(M13=6,10,IF(M13=7,9,IF(M13=8,8))))))))+IF(M13=9,7,IF(M13=10,6,IF(M13=11,5,IF(M13=12,4,IF(M13=13,3,IF(M13=14,2,IF(M13=15,1)))))))</f>
        <v>9</v>
      </c>
      <c r="O13" s="450"/>
      <c r="P13" s="365" t="s">
        <v>370</v>
      </c>
      <c r="Q13" s="354">
        <f>IF(P13=1,17,IF(P13=2,15,IF(P13=3,13,IF(P13=4,12,IF(P13=5,11,IF(P13=6,10,IF(P13=7,9,IF(P13=8,8))))))))+IF(P13=9,7,IF(P13=10,6,IF(P13=11,5,IF(P13=12,4,IF(P13=13,3,IF(P13=14,2,IF(P13=15,1)))))))</f>
        <v>0</v>
      </c>
      <c r="R13" s="449"/>
      <c r="S13" s="356">
        <v>8</v>
      </c>
      <c r="T13" s="354">
        <f>IF(S13=1,17,IF(S13=2,15,IF(S13=3,13,IF(S13=4,12,IF(S13=5,11,IF(S13=6,10,IF(S13=7,9,IF(S13=8,8))))))))+IF(S13=9,7,IF(S13=10,6,IF(S13=11,5,IF(S13=12,4,IF(S13=13,3,IF(S13=14,2,IF(S13=15,1)))))))</f>
        <v>8</v>
      </c>
      <c r="U13" s="450"/>
      <c r="V13" s="365"/>
      <c r="W13" s="361">
        <f>IF(V13=1,17,IF(V13=2,15,IF(V13=3,13,IF(V13=4,12,IF(V13=5,11,IF(V13=6,10,IF(V13=7,9,IF(V13=8,8))))))))+IF(V13=9,7,IF(V13=10,6,IF(V13=11,5,IF(V13=12,4,IF(V13=13,3,IF(V13=14,2,IF(V13=15,1)))))))</f>
        <v>0</v>
      </c>
      <c r="X13" s="449"/>
      <c r="Y13" s="367"/>
      <c r="Z13" s="358">
        <f>IF(Y13=1,17,IF(Y13=2,15,IF(Y13=3,13,IF(Y13=4,12,IF(Y13=5,11,IF(Y13=6,10,IF(Y13=7,9,IF(Y13=8,8))))))))+IF(Y13=9,7,IF(Y13=10,6,IF(Y13=11,5,IF(Y13=12,4,IF(Y13=13,3,IF(Y13=14,2,IF(Y13=15,1)))))))</f>
        <v>0</v>
      </c>
      <c r="AA13" s="450"/>
      <c r="AB13" s="362">
        <f>SUM(E13+H13+K13+N13+Q13+T13+W13+Z13-F13-I13-L13-O13-R13-U13-X13-AA13)</f>
        <v>34</v>
      </c>
      <c r="AC13" s="363">
        <v>206</v>
      </c>
    </row>
    <row r="14" spans="1:29" ht="15.75">
      <c r="A14" s="353" t="s">
        <v>12</v>
      </c>
      <c r="B14" s="294">
        <v>29</v>
      </c>
      <c r="C14" s="285" t="s">
        <v>472</v>
      </c>
      <c r="D14" s="220">
        <v>13</v>
      </c>
      <c r="E14" s="354">
        <f t="shared" si="0"/>
        <v>3</v>
      </c>
      <c r="F14" s="355"/>
      <c r="G14" s="356">
        <v>7</v>
      </c>
      <c r="H14" s="354">
        <f t="shared" si="1"/>
        <v>9</v>
      </c>
      <c r="I14" s="357"/>
      <c r="J14" s="220">
        <v>7</v>
      </c>
      <c r="K14" s="358">
        <f t="shared" si="2"/>
        <v>9</v>
      </c>
      <c r="L14" s="355"/>
      <c r="M14" s="356">
        <v>13</v>
      </c>
      <c r="N14" s="358">
        <f t="shared" si="3"/>
        <v>3</v>
      </c>
      <c r="O14" s="357"/>
      <c r="P14" s="220" t="s">
        <v>373</v>
      </c>
      <c r="Q14" s="354">
        <f t="shared" si="4"/>
        <v>0</v>
      </c>
      <c r="R14" s="359"/>
      <c r="S14" s="356" t="s">
        <v>373</v>
      </c>
      <c r="T14" s="354">
        <f t="shared" si="5"/>
        <v>0</v>
      </c>
      <c r="U14" s="308"/>
      <c r="V14" s="220"/>
      <c r="W14" s="361">
        <f t="shared" si="6"/>
        <v>0</v>
      </c>
      <c r="X14" s="355"/>
      <c r="Y14" s="356"/>
      <c r="Z14" s="358">
        <f t="shared" si="7"/>
        <v>0</v>
      </c>
      <c r="AA14" s="357"/>
      <c r="AB14" s="362">
        <f>SUM(E14+H14+K14+N14+Q14+T14+W14+Z14-F14-I14-L14-O14-R14-U14-X14-AA14)</f>
        <v>24</v>
      </c>
      <c r="AC14" s="363">
        <v>205</v>
      </c>
    </row>
    <row r="15" spans="1:29" ht="15.75">
      <c r="A15" s="353" t="s">
        <v>13</v>
      </c>
      <c r="B15" s="294">
        <v>90</v>
      </c>
      <c r="C15" s="285" t="s">
        <v>256</v>
      </c>
      <c r="D15" s="220" t="s">
        <v>373</v>
      </c>
      <c r="E15" s="354">
        <f t="shared" si="0"/>
        <v>0</v>
      </c>
      <c r="F15" s="355"/>
      <c r="G15" s="356" t="s">
        <v>373</v>
      </c>
      <c r="H15" s="354">
        <f t="shared" si="1"/>
        <v>0</v>
      </c>
      <c r="I15" s="428"/>
      <c r="J15" s="220" t="s">
        <v>373</v>
      </c>
      <c r="K15" s="358">
        <f t="shared" si="2"/>
        <v>0</v>
      </c>
      <c r="L15" s="355"/>
      <c r="M15" s="356" t="s">
        <v>373</v>
      </c>
      <c r="N15" s="358">
        <f t="shared" si="3"/>
        <v>0</v>
      </c>
      <c r="O15" s="357"/>
      <c r="P15" s="220">
        <v>6</v>
      </c>
      <c r="Q15" s="354">
        <f t="shared" si="4"/>
        <v>10</v>
      </c>
      <c r="R15" s="359"/>
      <c r="S15" s="356">
        <v>4</v>
      </c>
      <c r="T15" s="354">
        <f t="shared" si="5"/>
        <v>12</v>
      </c>
      <c r="U15" s="308"/>
      <c r="V15" s="220"/>
      <c r="W15" s="361">
        <f t="shared" si="6"/>
        <v>0</v>
      </c>
      <c r="X15" s="355"/>
      <c r="Y15" s="356"/>
      <c r="Z15" s="358">
        <f t="shared" si="7"/>
        <v>0</v>
      </c>
      <c r="AA15" s="357"/>
      <c r="AB15" s="362">
        <f>SUM(E15+H15+K15+N15+Q15+T15+W15+Z15-F15-I15-L15-O15-R15-U15-X15-AA15)</f>
        <v>22</v>
      </c>
      <c r="AC15" s="363">
        <v>204</v>
      </c>
    </row>
    <row r="16" spans="1:29" ht="15.75">
      <c r="A16" s="353" t="s">
        <v>14</v>
      </c>
      <c r="B16" s="294">
        <v>11</v>
      </c>
      <c r="C16" s="285" t="s">
        <v>473</v>
      </c>
      <c r="D16" s="220">
        <v>8</v>
      </c>
      <c r="E16" s="354">
        <f t="shared" si="0"/>
        <v>8</v>
      </c>
      <c r="F16" s="355"/>
      <c r="G16" s="367" t="s">
        <v>464</v>
      </c>
      <c r="H16" s="354">
        <f t="shared" si="1"/>
        <v>0</v>
      </c>
      <c r="I16" s="364">
        <v>1</v>
      </c>
      <c r="J16" s="220">
        <v>9</v>
      </c>
      <c r="K16" s="358">
        <f t="shared" si="2"/>
        <v>7</v>
      </c>
      <c r="L16" s="355"/>
      <c r="M16" s="356">
        <v>9</v>
      </c>
      <c r="N16" s="358">
        <f t="shared" si="3"/>
        <v>7</v>
      </c>
      <c r="O16" s="357"/>
      <c r="P16" s="220" t="s">
        <v>373</v>
      </c>
      <c r="Q16" s="354">
        <f t="shared" si="4"/>
        <v>0</v>
      </c>
      <c r="R16" s="359"/>
      <c r="S16" s="356" t="s">
        <v>373</v>
      </c>
      <c r="T16" s="354">
        <f t="shared" si="5"/>
        <v>0</v>
      </c>
      <c r="U16" s="308"/>
      <c r="V16" s="220"/>
      <c r="W16" s="361">
        <f t="shared" si="6"/>
        <v>0</v>
      </c>
      <c r="X16" s="355"/>
      <c r="Y16" s="356"/>
      <c r="Z16" s="358">
        <f t="shared" si="7"/>
        <v>0</v>
      </c>
      <c r="AA16" s="357"/>
      <c r="AB16" s="362">
        <f>SUM(E16+H16+K16+N16+Q16+T16+W16+Z16-F16-I16-L16-O16-R16-U16-X16-AA16)</f>
        <v>21</v>
      </c>
      <c r="AC16" s="363">
        <v>203</v>
      </c>
    </row>
    <row r="17" spans="1:29" ht="15.75">
      <c r="A17" s="353" t="s">
        <v>15</v>
      </c>
      <c r="B17" s="294">
        <v>18</v>
      </c>
      <c r="C17" s="285" t="s">
        <v>222</v>
      </c>
      <c r="D17" s="220">
        <v>10</v>
      </c>
      <c r="E17" s="354">
        <f t="shared" si="0"/>
        <v>6</v>
      </c>
      <c r="F17" s="366">
        <v>1</v>
      </c>
      <c r="G17" s="367" t="s">
        <v>464</v>
      </c>
      <c r="H17" s="354">
        <f t="shared" si="1"/>
        <v>0</v>
      </c>
      <c r="I17" s="364">
        <v>1</v>
      </c>
      <c r="J17" s="220">
        <v>12</v>
      </c>
      <c r="K17" s="358">
        <f t="shared" si="2"/>
        <v>4</v>
      </c>
      <c r="L17" s="355"/>
      <c r="M17" s="356">
        <v>10</v>
      </c>
      <c r="N17" s="358">
        <f t="shared" si="3"/>
        <v>6</v>
      </c>
      <c r="O17" s="357"/>
      <c r="P17" s="220">
        <v>11</v>
      </c>
      <c r="Q17" s="354">
        <f t="shared" si="4"/>
        <v>5</v>
      </c>
      <c r="R17" s="359"/>
      <c r="S17" s="367" t="s">
        <v>370</v>
      </c>
      <c r="T17" s="354">
        <f t="shared" si="5"/>
        <v>0</v>
      </c>
      <c r="U17" s="308"/>
      <c r="V17" s="220"/>
      <c r="W17" s="361">
        <f t="shared" si="6"/>
        <v>0</v>
      </c>
      <c r="X17" s="355"/>
      <c r="Y17" s="356"/>
      <c r="Z17" s="358">
        <f t="shared" si="7"/>
        <v>0</v>
      </c>
      <c r="AA17" s="357"/>
      <c r="AB17" s="362">
        <f>SUM(E17+H17+K17+N17+Q17+T17+W17+Z17-F17-I17-L17-O17-R17-U17-X17-AA17)</f>
        <v>19</v>
      </c>
      <c r="AC17" s="363">
        <v>202</v>
      </c>
    </row>
    <row r="18" spans="1:29" ht="15.75">
      <c r="A18" s="353" t="s">
        <v>17</v>
      </c>
      <c r="B18" s="294">
        <v>44</v>
      </c>
      <c r="C18" s="285" t="s">
        <v>474</v>
      </c>
      <c r="D18" s="220">
        <v>7</v>
      </c>
      <c r="E18" s="354">
        <f t="shared" si="0"/>
        <v>9</v>
      </c>
      <c r="F18" s="355"/>
      <c r="G18" s="356">
        <v>8</v>
      </c>
      <c r="H18" s="354">
        <f t="shared" si="1"/>
        <v>8</v>
      </c>
      <c r="I18" s="428"/>
      <c r="J18" s="220" t="s">
        <v>373</v>
      </c>
      <c r="K18" s="358">
        <f t="shared" si="2"/>
        <v>0</v>
      </c>
      <c r="L18" s="355"/>
      <c r="M18" s="356" t="s">
        <v>373</v>
      </c>
      <c r="N18" s="358">
        <f t="shared" si="3"/>
        <v>0</v>
      </c>
      <c r="O18" s="357"/>
      <c r="P18" s="220" t="s">
        <v>373</v>
      </c>
      <c r="Q18" s="354">
        <f t="shared" si="4"/>
        <v>0</v>
      </c>
      <c r="R18" s="359"/>
      <c r="S18" s="356" t="s">
        <v>373</v>
      </c>
      <c r="T18" s="354">
        <f t="shared" si="5"/>
        <v>0</v>
      </c>
      <c r="U18" s="308"/>
      <c r="V18" s="220"/>
      <c r="W18" s="361">
        <f t="shared" si="6"/>
        <v>0</v>
      </c>
      <c r="X18" s="355"/>
      <c r="Y18" s="356"/>
      <c r="Z18" s="358">
        <f t="shared" si="7"/>
        <v>0</v>
      </c>
      <c r="AA18" s="357"/>
      <c r="AB18" s="362">
        <f>SUM(E18+H18+K18+N18+Q18+T18+W18+Z18-F18-I18-L18-O18-R18-U18-X18-AA18)+1</f>
        <v>18</v>
      </c>
      <c r="AC18" s="363">
        <v>201</v>
      </c>
    </row>
    <row r="19" spans="1:29" ht="15.75">
      <c r="A19" s="353" t="s">
        <v>18</v>
      </c>
      <c r="B19" s="294">
        <v>13</v>
      </c>
      <c r="C19" s="285" t="s">
        <v>475</v>
      </c>
      <c r="D19" s="220" t="s">
        <v>373</v>
      </c>
      <c r="E19" s="354">
        <f t="shared" si="0"/>
        <v>0</v>
      </c>
      <c r="F19" s="355"/>
      <c r="G19" s="356" t="s">
        <v>373</v>
      </c>
      <c r="H19" s="354">
        <f t="shared" si="1"/>
        <v>0</v>
      </c>
      <c r="I19" s="357"/>
      <c r="J19" s="365" t="s">
        <v>373</v>
      </c>
      <c r="K19" s="358">
        <f t="shared" si="2"/>
        <v>0</v>
      </c>
      <c r="L19" s="355"/>
      <c r="M19" s="367" t="s">
        <v>373</v>
      </c>
      <c r="N19" s="358">
        <f t="shared" si="3"/>
        <v>0</v>
      </c>
      <c r="O19" s="357"/>
      <c r="P19" s="220">
        <v>9</v>
      </c>
      <c r="Q19" s="354">
        <f t="shared" si="4"/>
        <v>7</v>
      </c>
      <c r="R19" s="359"/>
      <c r="S19" s="356">
        <v>7</v>
      </c>
      <c r="T19" s="354">
        <f t="shared" si="5"/>
        <v>9</v>
      </c>
      <c r="U19" s="308"/>
      <c r="V19" s="220"/>
      <c r="W19" s="361">
        <f t="shared" si="6"/>
        <v>0</v>
      </c>
      <c r="X19" s="355"/>
      <c r="Y19" s="356"/>
      <c r="Z19" s="358">
        <f t="shared" si="7"/>
        <v>0</v>
      </c>
      <c r="AA19" s="357"/>
      <c r="AB19" s="362">
        <f aca="true" t="shared" si="8" ref="AB19:AB32">SUM(E19+H19+K19+N19+Q19+T19+W19+Z19-F19-I19-L19-O19-R19-U19-X19-AA19)</f>
        <v>16</v>
      </c>
      <c r="AC19" s="363">
        <v>200</v>
      </c>
    </row>
    <row r="20" spans="1:29" ht="15.75">
      <c r="A20" s="353" t="s">
        <v>19</v>
      </c>
      <c r="B20" s="294">
        <v>92</v>
      </c>
      <c r="C20" s="285" t="s">
        <v>476</v>
      </c>
      <c r="D20" s="220" t="s">
        <v>373</v>
      </c>
      <c r="E20" s="354">
        <f t="shared" si="0"/>
        <v>0</v>
      </c>
      <c r="F20" s="355"/>
      <c r="G20" s="356" t="s">
        <v>373</v>
      </c>
      <c r="H20" s="354">
        <f t="shared" si="1"/>
        <v>0</v>
      </c>
      <c r="I20" s="357"/>
      <c r="J20" s="220">
        <v>10</v>
      </c>
      <c r="K20" s="358">
        <f t="shared" si="2"/>
        <v>6</v>
      </c>
      <c r="L20" s="355"/>
      <c r="M20" s="356">
        <v>12</v>
      </c>
      <c r="N20" s="358">
        <f t="shared" si="3"/>
        <v>4</v>
      </c>
      <c r="O20" s="357"/>
      <c r="P20" s="365" t="s">
        <v>370</v>
      </c>
      <c r="Q20" s="354">
        <f t="shared" si="4"/>
        <v>0</v>
      </c>
      <c r="R20" s="359"/>
      <c r="S20" s="356">
        <v>11</v>
      </c>
      <c r="T20" s="354">
        <f t="shared" si="5"/>
        <v>5</v>
      </c>
      <c r="U20" s="308"/>
      <c r="V20" s="220"/>
      <c r="W20" s="361">
        <f t="shared" si="6"/>
        <v>0</v>
      </c>
      <c r="X20" s="355"/>
      <c r="Y20" s="356"/>
      <c r="Z20" s="358">
        <f t="shared" si="7"/>
        <v>0</v>
      </c>
      <c r="AA20" s="357"/>
      <c r="AB20" s="362">
        <f t="shared" si="8"/>
        <v>15</v>
      </c>
      <c r="AC20" s="363">
        <v>199</v>
      </c>
    </row>
    <row r="21" spans="1:29" ht="15.75">
      <c r="A21" s="353" t="s">
        <v>20</v>
      </c>
      <c r="B21" s="294">
        <v>540</v>
      </c>
      <c r="C21" s="285" t="s">
        <v>477</v>
      </c>
      <c r="D21" s="220">
        <v>12</v>
      </c>
      <c r="E21" s="354">
        <f t="shared" si="0"/>
        <v>4</v>
      </c>
      <c r="F21" s="355"/>
      <c r="G21" s="356">
        <v>11</v>
      </c>
      <c r="H21" s="354">
        <f t="shared" si="1"/>
        <v>5</v>
      </c>
      <c r="I21" s="364"/>
      <c r="J21" s="220" t="s">
        <v>373</v>
      </c>
      <c r="K21" s="358">
        <f t="shared" si="2"/>
        <v>0</v>
      </c>
      <c r="L21" s="355"/>
      <c r="M21" s="356" t="s">
        <v>373</v>
      </c>
      <c r="N21" s="358">
        <f t="shared" si="3"/>
        <v>0</v>
      </c>
      <c r="O21" s="357"/>
      <c r="P21" s="365" t="s">
        <v>370</v>
      </c>
      <c r="Q21" s="354">
        <f t="shared" si="4"/>
        <v>0</v>
      </c>
      <c r="R21" s="359"/>
      <c r="S21" s="356">
        <v>10</v>
      </c>
      <c r="T21" s="354">
        <f t="shared" si="5"/>
        <v>6</v>
      </c>
      <c r="U21" s="308"/>
      <c r="V21" s="220"/>
      <c r="W21" s="361">
        <f t="shared" si="6"/>
        <v>0</v>
      </c>
      <c r="X21" s="355"/>
      <c r="Y21" s="356"/>
      <c r="Z21" s="358">
        <f t="shared" si="7"/>
        <v>0</v>
      </c>
      <c r="AA21" s="357"/>
      <c r="AB21" s="362">
        <f t="shared" si="8"/>
        <v>15</v>
      </c>
      <c r="AC21" s="363">
        <v>198</v>
      </c>
    </row>
    <row r="22" spans="1:29" ht="15.75">
      <c r="A22" s="353" t="s">
        <v>21</v>
      </c>
      <c r="B22" s="294">
        <v>777</v>
      </c>
      <c r="C22" s="285" t="s">
        <v>478</v>
      </c>
      <c r="D22" s="365" t="s">
        <v>373</v>
      </c>
      <c r="E22" s="354">
        <f t="shared" si="0"/>
        <v>0</v>
      </c>
      <c r="F22" s="368"/>
      <c r="G22" s="356" t="s">
        <v>373</v>
      </c>
      <c r="H22" s="354">
        <f t="shared" si="1"/>
        <v>0</v>
      </c>
      <c r="I22" s="357"/>
      <c r="J22" s="365" t="s">
        <v>373</v>
      </c>
      <c r="K22" s="354">
        <f t="shared" si="2"/>
        <v>0</v>
      </c>
      <c r="L22" s="359"/>
      <c r="M22" s="356" t="s">
        <v>373</v>
      </c>
      <c r="N22" s="354">
        <f t="shared" si="3"/>
        <v>0</v>
      </c>
      <c r="O22" s="308"/>
      <c r="P22" s="220">
        <v>10</v>
      </c>
      <c r="Q22" s="358">
        <f t="shared" si="4"/>
        <v>6</v>
      </c>
      <c r="R22" s="355"/>
      <c r="S22" s="356">
        <v>9</v>
      </c>
      <c r="T22" s="358">
        <f t="shared" si="5"/>
        <v>7</v>
      </c>
      <c r="U22" s="357"/>
      <c r="V22" s="220"/>
      <c r="W22" s="358">
        <f t="shared" si="6"/>
        <v>0</v>
      </c>
      <c r="X22" s="355"/>
      <c r="Y22" s="367"/>
      <c r="Z22" s="358">
        <f t="shared" si="7"/>
        <v>0</v>
      </c>
      <c r="AA22" s="357"/>
      <c r="AB22" s="362">
        <f t="shared" si="8"/>
        <v>13</v>
      </c>
      <c r="AC22" s="363">
        <v>197</v>
      </c>
    </row>
    <row r="23" spans="1:29" ht="15.75">
      <c r="A23" s="353" t="s">
        <v>22</v>
      </c>
      <c r="B23" s="294">
        <v>28</v>
      </c>
      <c r="C23" s="285" t="s">
        <v>479</v>
      </c>
      <c r="D23" s="220" t="s">
        <v>373</v>
      </c>
      <c r="E23" s="354">
        <f t="shared" si="0"/>
        <v>0</v>
      </c>
      <c r="F23" s="355"/>
      <c r="G23" s="356" t="s">
        <v>373</v>
      </c>
      <c r="H23" s="354">
        <f t="shared" si="1"/>
        <v>0</v>
      </c>
      <c r="I23" s="357"/>
      <c r="J23" s="365" t="s">
        <v>373</v>
      </c>
      <c r="K23" s="358">
        <f t="shared" si="2"/>
        <v>0</v>
      </c>
      <c r="L23" s="355"/>
      <c r="M23" s="367" t="s">
        <v>373</v>
      </c>
      <c r="N23" s="358">
        <f t="shared" si="3"/>
        <v>0</v>
      </c>
      <c r="O23" s="357"/>
      <c r="P23" s="220">
        <v>7</v>
      </c>
      <c r="Q23" s="354">
        <f t="shared" si="4"/>
        <v>9</v>
      </c>
      <c r="R23" s="359"/>
      <c r="S23" s="356">
        <v>13</v>
      </c>
      <c r="T23" s="354">
        <f t="shared" si="5"/>
        <v>3</v>
      </c>
      <c r="U23" s="308"/>
      <c r="V23" s="220"/>
      <c r="W23" s="361">
        <f t="shared" si="6"/>
        <v>0</v>
      </c>
      <c r="X23" s="355"/>
      <c r="Y23" s="356"/>
      <c r="Z23" s="358">
        <f t="shared" si="7"/>
        <v>0</v>
      </c>
      <c r="AA23" s="357"/>
      <c r="AB23" s="362">
        <f t="shared" si="8"/>
        <v>12</v>
      </c>
      <c r="AC23" s="363">
        <v>196</v>
      </c>
    </row>
    <row r="24" spans="1:29" ht="15.75">
      <c r="A24" s="353" t="s">
        <v>24</v>
      </c>
      <c r="B24" s="294">
        <v>37</v>
      </c>
      <c r="C24" s="285" t="s">
        <v>212</v>
      </c>
      <c r="D24" s="220" t="s">
        <v>373</v>
      </c>
      <c r="E24" s="354">
        <f t="shared" si="0"/>
        <v>0</v>
      </c>
      <c r="F24" s="355"/>
      <c r="G24" s="356" t="s">
        <v>373</v>
      </c>
      <c r="H24" s="354">
        <f t="shared" si="1"/>
        <v>0</v>
      </c>
      <c r="I24" s="357"/>
      <c r="J24" s="220">
        <v>11</v>
      </c>
      <c r="K24" s="358">
        <f t="shared" si="2"/>
        <v>5</v>
      </c>
      <c r="L24" s="355"/>
      <c r="M24" s="356">
        <v>8</v>
      </c>
      <c r="N24" s="358">
        <f t="shared" si="3"/>
        <v>8</v>
      </c>
      <c r="O24" s="364">
        <v>1</v>
      </c>
      <c r="P24" s="220" t="s">
        <v>373</v>
      </c>
      <c r="Q24" s="354">
        <f t="shared" si="4"/>
        <v>0</v>
      </c>
      <c r="R24" s="359"/>
      <c r="S24" s="356" t="s">
        <v>373</v>
      </c>
      <c r="T24" s="354">
        <f t="shared" si="5"/>
        <v>0</v>
      </c>
      <c r="U24" s="308"/>
      <c r="V24" s="220"/>
      <c r="W24" s="361">
        <f t="shared" si="6"/>
        <v>0</v>
      </c>
      <c r="X24" s="355"/>
      <c r="Y24" s="356"/>
      <c r="Z24" s="358">
        <f t="shared" si="7"/>
        <v>0</v>
      </c>
      <c r="AA24" s="357"/>
      <c r="AB24" s="362">
        <f t="shared" si="8"/>
        <v>12</v>
      </c>
      <c r="AC24" s="363">
        <v>195</v>
      </c>
    </row>
    <row r="25" spans="1:29" ht="15.75">
      <c r="A25" s="353" t="s">
        <v>27</v>
      </c>
      <c r="B25" s="294">
        <v>61</v>
      </c>
      <c r="C25" s="285" t="s">
        <v>480</v>
      </c>
      <c r="D25" s="220" t="s">
        <v>373</v>
      </c>
      <c r="E25" s="354">
        <f t="shared" si="0"/>
        <v>0</v>
      </c>
      <c r="F25" s="355"/>
      <c r="G25" s="356" t="s">
        <v>373</v>
      </c>
      <c r="H25" s="354">
        <f t="shared" si="1"/>
        <v>0</v>
      </c>
      <c r="I25" s="357"/>
      <c r="J25" s="365" t="s">
        <v>464</v>
      </c>
      <c r="K25" s="358">
        <f t="shared" si="2"/>
        <v>0</v>
      </c>
      <c r="L25" s="355"/>
      <c r="M25" s="356">
        <v>6</v>
      </c>
      <c r="N25" s="358">
        <f t="shared" si="3"/>
        <v>10</v>
      </c>
      <c r="O25" s="357"/>
      <c r="P25" s="220" t="s">
        <v>373</v>
      </c>
      <c r="Q25" s="354">
        <f t="shared" si="4"/>
        <v>0</v>
      </c>
      <c r="R25" s="359"/>
      <c r="S25" s="356" t="s">
        <v>373</v>
      </c>
      <c r="T25" s="354">
        <f t="shared" si="5"/>
        <v>0</v>
      </c>
      <c r="U25" s="308"/>
      <c r="V25" s="220"/>
      <c r="W25" s="361">
        <f t="shared" si="6"/>
        <v>0</v>
      </c>
      <c r="X25" s="355"/>
      <c r="Y25" s="356"/>
      <c r="Z25" s="358">
        <f t="shared" si="7"/>
        <v>0</v>
      </c>
      <c r="AA25" s="357"/>
      <c r="AB25" s="362">
        <f t="shared" si="8"/>
        <v>10</v>
      </c>
      <c r="AC25" s="363">
        <v>194</v>
      </c>
    </row>
    <row r="26" spans="1:29" ht="15.75">
      <c r="A26" s="353" t="s">
        <v>28</v>
      </c>
      <c r="B26" s="294">
        <v>155</v>
      </c>
      <c r="C26" s="285" t="s">
        <v>481</v>
      </c>
      <c r="D26" s="220" t="s">
        <v>373</v>
      </c>
      <c r="E26" s="354">
        <f t="shared" si="0"/>
        <v>0</v>
      </c>
      <c r="F26" s="355"/>
      <c r="G26" s="367" t="s">
        <v>373</v>
      </c>
      <c r="H26" s="354">
        <f t="shared" si="1"/>
        <v>0</v>
      </c>
      <c r="I26" s="357"/>
      <c r="J26" s="365" t="s">
        <v>373</v>
      </c>
      <c r="K26" s="358">
        <f t="shared" si="2"/>
        <v>0</v>
      </c>
      <c r="L26" s="355"/>
      <c r="M26" s="367" t="s">
        <v>373</v>
      </c>
      <c r="N26" s="358">
        <f t="shared" si="3"/>
        <v>0</v>
      </c>
      <c r="O26" s="357"/>
      <c r="P26" s="220">
        <v>8</v>
      </c>
      <c r="Q26" s="354">
        <f t="shared" si="4"/>
        <v>8</v>
      </c>
      <c r="R26" s="359"/>
      <c r="S26" s="356">
        <v>14</v>
      </c>
      <c r="T26" s="354">
        <f t="shared" si="5"/>
        <v>2</v>
      </c>
      <c r="U26" s="308"/>
      <c r="V26" s="220"/>
      <c r="W26" s="361">
        <f t="shared" si="6"/>
        <v>0</v>
      </c>
      <c r="X26" s="355"/>
      <c r="Y26" s="356"/>
      <c r="Z26" s="358">
        <f t="shared" si="7"/>
        <v>0</v>
      </c>
      <c r="AA26" s="357"/>
      <c r="AB26" s="362">
        <f t="shared" si="8"/>
        <v>10</v>
      </c>
      <c r="AC26" s="363">
        <v>193</v>
      </c>
    </row>
    <row r="27" spans="1:29" ht="15.75">
      <c r="A27" s="353" t="s">
        <v>29</v>
      </c>
      <c r="B27" s="294">
        <v>7</v>
      </c>
      <c r="C27" s="285" t="s">
        <v>482</v>
      </c>
      <c r="D27" s="220">
        <v>6</v>
      </c>
      <c r="E27" s="354">
        <f t="shared" si="0"/>
        <v>10</v>
      </c>
      <c r="F27" s="355"/>
      <c r="G27" s="356" t="s">
        <v>370</v>
      </c>
      <c r="H27" s="354">
        <f t="shared" si="1"/>
        <v>0</v>
      </c>
      <c r="I27" s="364">
        <v>1</v>
      </c>
      <c r="J27" s="220" t="s">
        <v>373</v>
      </c>
      <c r="K27" s="358">
        <f t="shared" si="2"/>
        <v>0</v>
      </c>
      <c r="L27" s="355"/>
      <c r="M27" s="356" t="s">
        <v>373</v>
      </c>
      <c r="N27" s="358">
        <f t="shared" si="3"/>
        <v>0</v>
      </c>
      <c r="O27" s="357"/>
      <c r="P27" s="220" t="s">
        <v>373</v>
      </c>
      <c r="Q27" s="354">
        <f t="shared" si="4"/>
        <v>0</v>
      </c>
      <c r="R27" s="359"/>
      <c r="S27" s="356" t="s">
        <v>373</v>
      </c>
      <c r="T27" s="354">
        <f t="shared" si="5"/>
        <v>0</v>
      </c>
      <c r="U27" s="308"/>
      <c r="V27" s="220"/>
      <c r="W27" s="361">
        <f t="shared" si="6"/>
        <v>0</v>
      </c>
      <c r="X27" s="355"/>
      <c r="Y27" s="356"/>
      <c r="Z27" s="358">
        <f t="shared" si="7"/>
        <v>0</v>
      </c>
      <c r="AA27" s="357"/>
      <c r="AB27" s="362">
        <f t="shared" si="8"/>
        <v>9</v>
      </c>
      <c r="AC27" s="363">
        <v>192</v>
      </c>
    </row>
    <row r="28" spans="1:29" ht="15.75">
      <c r="A28" s="353" t="s">
        <v>30</v>
      </c>
      <c r="B28" s="294">
        <v>4</v>
      </c>
      <c r="C28" s="285" t="s">
        <v>483</v>
      </c>
      <c r="D28" s="220" t="s">
        <v>373</v>
      </c>
      <c r="E28" s="354">
        <f t="shared" si="0"/>
        <v>0</v>
      </c>
      <c r="F28" s="449"/>
      <c r="G28" s="367" t="s">
        <v>373</v>
      </c>
      <c r="H28" s="354">
        <f t="shared" si="1"/>
        <v>0</v>
      </c>
      <c r="I28" s="451"/>
      <c r="J28" s="220">
        <v>13</v>
      </c>
      <c r="K28" s="358">
        <f t="shared" si="2"/>
        <v>3</v>
      </c>
      <c r="L28" s="449"/>
      <c r="M28" s="356">
        <v>11</v>
      </c>
      <c r="N28" s="358">
        <f t="shared" si="3"/>
        <v>5</v>
      </c>
      <c r="O28" s="450"/>
      <c r="P28" s="220" t="s">
        <v>373</v>
      </c>
      <c r="Q28" s="354">
        <f t="shared" si="4"/>
        <v>0</v>
      </c>
      <c r="R28" s="449"/>
      <c r="S28" s="356" t="s">
        <v>373</v>
      </c>
      <c r="T28" s="354">
        <f t="shared" si="5"/>
        <v>0</v>
      </c>
      <c r="U28" s="450"/>
      <c r="V28" s="365"/>
      <c r="W28" s="361">
        <f t="shared" si="6"/>
        <v>0</v>
      </c>
      <c r="X28" s="449"/>
      <c r="Y28" s="367"/>
      <c r="Z28" s="358">
        <f t="shared" si="7"/>
        <v>0</v>
      </c>
      <c r="AA28" s="450"/>
      <c r="AB28" s="362">
        <f t="shared" si="8"/>
        <v>8</v>
      </c>
      <c r="AC28" s="363">
        <v>191</v>
      </c>
    </row>
    <row r="29" spans="1:29" ht="15.75">
      <c r="A29" s="353" t="s">
        <v>38</v>
      </c>
      <c r="B29" s="294">
        <v>127</v>
      </c>
      <c r="C29" s="285" t="s">
        <v>484</v>
      </c>
      <c r="D29" s="220">
        <v>9</v>
      </c>
      <c r="E29" s="354">
        <f t="shared" si="0"/>
        <v>7</v>
      </c>
      <c r="F29" s="355"/>
      <c r="G29" s="367" t="s">
        <v>464</v>
      </c>
      <c r="H29" s="354">
        <f t="shared" si="1"/>
        <v>0</v>
      </c>
      <c r="I29" s="357"/>
      <c r="J29" s="365" t="s">
        <v>373</v>
      </c>
      <c r="K29" s="358">
        <f t="shared" si="2"/>
        <v>0</v>
      </c>
      <c r="L29" s="355"/>
      <c r="M29" s="367" t="s">
        <v>373</v>
      </c>
      <c r="N29" s="358">
        <f t="shared" si="3"/>
        <v>0</v>
      </c>
      <c r="O29" s="357"/>
      <c r="P29" s="220" t="s">
        <v>373</v>
      </c>
      <c r="Q29" s="354">
        <f t="shared" si="4"/>
        <v>0</v>
      </c>
      <c r="R29" s="359"/>
      <c r="S29" s="356" t="s">
        <v>373</v>
      </c>
      <c r="T29" s="354">
        <f t="shared" si="5"/>
        <v>0</v>
      </c>
      <c r="U29" s="308"/>
      <c r="V29" s="220"/>
      <c r="W29" s="361">
        <f t="shared" si="6"/>
        <v>0</v>
      </c>
      <c r="X29" s="355"/>
      <c r="Y29" s="356"/>
      <c r="Z29" s="358">
        <f t="shared" si="7"/>
        <v>0</v>
      </c>
      <c r="AA29" s="357"/>
      <c r="AB29" s="362">
        <f t="shared" si="8"/>
        <v>7</v>
      </c>
      <c r="AC29" s="363">
        <v>190</v>
      </c>
    </row>
    <row r="30" spans="1:29" ht="15.75">
      <c r="A30" s="353" t="s">
        <v>39</v>
      </c>
      <c r="B30" s="294">
        <v>333</v>
      </c>
      <c r="C30" s="285" t="s">
        <v>485</v>
      </c>
      <c r="D30" s="365" t="s">
        <v>464</v>
      </c>
      <c r="E30" s="354">
        <f t="shared" si="0"/>
        <v>0</v>
      </c>
      <c r="F30" s="368"/>
      <c r="G30" s="356">
        <v>10</v>
      </c>
      <c r="H30" s="354">
        <f t="shared" si="1"/>
        <v>6</v>
      </c>
      <c r="I30" s="357"/>
      <c r="J30" s="365" t="s">
        <v>373</v>
      </c>
      <c r="K30" s="354">
        <f t="shared" si="2"/>
        <v>0</v>
      </c>
      <c r="L30" s="359"/>
      <c r="M30" s="356" t="s">
        <v>373</v>
      </c>
      <c r="N30" s="354">
        <f t="shared" si="3"/>
        <v>0</v>
      </c>
      <c r="O30" s="308"/>
      <c r="P30" s="220" t="s">
        <v>373</v>
      </c>
      <c r="Q30" s="358">
        <f t="shared" si="4"/>
        <v>0</v>
      </c>
      <c r="R30" s="355"/>
      <c r="S30" s="356" t="s">
        <v>373</v>
      </c>
      <c r="T30" s="358">
        <f t="shared" si="5"/>
        <v>0</v>
      </c>
      <c r="U30" s="357"/>
      <c r="V30" s="220"/>
      <c r="W30" s="358">
        <f t="shared" si="6"/>
        <v>0</v>
      </c>
      <c r="X30" s="355"/>
      <c r="Y30" s="367"/>
      <c r="Z30" s="358">
        <f t="shared" si="7"/>
        <v>0</v>
      </c>
      <c r="AA30" s="357"/>
      <c r="AB30" s="362">
        <f t="shared" si="8"/>
        <v>6</v>
      </c>
      <c r="AC30" s="363">
        <v>189</v>
      </c>
    </row>
    <row r="31" spans="1:29" ht="15.75">
      <c r="A31" s="353" t="s">
        <v>40</v>
      </c>
      <c r="B31" s="294">
        <v>99</v>
      </c>
      <c r="C31" s="285" t="s">
        <v>486</v>
      </c>
      <c r="D31" s="220" t="s">
        <v>373</v>
      </c>
      <c r="E31" s="354">
        <f t="shared" si="0"/>
        <v>0</v>
      </c>
      <c r="F31" s="355"/>
      <c r="G31" s="356" t="s">
        <v>373</v>
      </c>
      <c r="H31" s="354">
        <f t="shared" si="1"/>
        <v>0</v>
      </c>
      <c r="I31" s="357"/>
      <c r="J31" s="220" t="s">
        <v>373</v>
      </c>
      <c r="K31" s="358">
        <f t="shared" si="2"/>
        <v>0</v>
      </c>
      <c r="L31" s="355"/>
      <c r="M31" s="356" t="s">
        <v>373</v>
      </c>
      <c r="N31" s="358">
        <f t="shared" si="3"/>
        <v>0</v>
      </c>
      <c r="O31" s="357"/>
      <c r="P31" s="220">
        <v>12</v>
      </c>
      <c r="Q31" s="354">
        <f t="shared" si="4"/>
        <v>4</v>
      </c>
      <c r="R31" s="359"/>
      <c r="S31" s="356">
        <v>15</v>
      </c>
      <c r="T31" s="354">
        <f t="shared" si="5"/>
        <v>1</v>
      </c>
      <c r="U31" s="308"/>
      <c r="V31" s="220"/>
      <c r="W31" s="361">
        <f t="shared" si="6"/>
        <v>0</v>
      </c>
      <c r="X31" s="355"/>
      <c r="Y31" s="356"/>
      <c r="Z31" s="358">
        <f t="shared" si="7"/>
        <v>0</v>
      </c>
      <c r="AA31" s="357"/>
      <c r="AB31" s="362">
        <f t="shared" si="8"/>
        <v>5</v>
      </c>
      <c r="AC31" s="363">
        <v>188</v>
      </c>
    </row>
    <row r="32" spans="1:29" ht="15.75">
      <c r="A32" s="353" t="s">
        <v>41</v>
      </c>
      <c r="B32" s="294">
        <v>68</v>
      </c>
      <c r="C32" s="285" t="s">
        <v>487</v>
      </c>
      <c r="D32" s="220" t="s">
        <v>373</v>
      </c>
      <c r="E32" s="354">
        <f t="shared" si="0"/>
        <v>0</v>
      </c>
      <c r="F32" s="355"/>
      <c r="G32" s="356" t="s">
        <v>373</v>
      </c>
      <c r="H32" s="354">
        <f t="shared" si="1"/>
        <v>0</v>
      </c>
      <c r="I32" s="357"/>
      <c r="J32" s="365" t="s">
        <v>373</v>
      </c>
      <c r="K32" s="358">
        <f t="shared" si="2"/>
        <v>0</v>
      </c>
      <c r="L32" s="355"/>
      <c r="M32" s="356" t="s">
        <v>373</v>
      </c>
      <c r="N32" s="358">
        <f t="shared" si="3"/>
        <v>0</v>
      </c>
      <c r="O32" s="357"/>
      <c r="P32" s="220">
        <v>13</v>
      </c>
      <c r="Q32" s="354">
        <f t="shared" si="4"/>
        <v>3</v>
      </c>
      <c r="R32" s="359"/>
      <c r="S32" s="367" t="s">
        <v>370</v>
      </c>
      <c r="T32" s="354">
        <f t="shared" si="5"/>
        <v>0</v>
      </c>
      <c r="U32" s="308"/>
      <c r="V32" s="220"/>
      <c r="W32" s="361">
        <f t="shared" si="6"/>
        <v>0</v>
      </c>
      <c r="X32" s="355"/>
      <c r="Y32" s="356"/>
      <c r="Z32" s="358">
        <f t="shared" si="7"/>
        <v>0</v>
      </c>
      <c r="AA32" s="357"/>
      <c r="AB32" s="362">
        <f t="shared" si="8"/>
        <v>3</v>
      </c>
      <c r="AC32" s="363">
        <v>187</v>
      </c>
    </row>
    <row r="33" spans="1:29" ht="15.75">
      <c r="A33" s="353" t="s">
        <v>42</v>
      </c>
      <c r="B33" s="294">
        <v>35</v>
      </c>
      <c r="C33" s="285" t="s">
        <v>488</v>
      </c>
      <c r="D33" s="220" t="s">
        <v>373</v>
      </c>
      <c r="E33" s="354">
        <f t="shared" si="0"/>
        <v>0</v>
      </c>
      <c r="F33" s="449"/>
      <c r="G33" s="356" t="s">
        <v>373</v>
      </c>
      <c r="H33" s="354">
        <f t="shared" si="1"/>
        <v>0</v>
      </c>
      <c r="I33" s="450"/>
      <c r="J33" s="220" t="s">
        <v>373</v>
      </c>
      <c r="K33" s="358">
        <f t="shared" si="2"/>
        <v>0</v>
      </c>
      <c r="L33" s="449"/>
      <c r="M33" s="367" t="s">
        <v>373</v>
      </c>
      <c r="N33" s="358">
        <f t="shared" si="3"/>
        <v>0</v>
      </c>
      <c r="O33" s="450"/>
      <c r="P33" s="365" t="s">
        <v>451</v>
      </c>
      <c r="Q33" s="354">
        <f t="shared" si="4"/>
        <v>0</v>
      </c>
      <c r="R33" s="449"/>
      <c r="S33" s="367" t="s">
        <v>370</v>
      </c>
      <c r="T33" s="354">
        <f t="shared" si="5"/>
        <v>0</v>
      </c>
      <c r="U33" s="450"/>
      <c r="V33" s="365"/>
      <c r="W33" s="361">
        <f t="shared" si="6"/>
        <v>0</v>
      </c>
      <c r="X33" s="449"/>
      <c r="Y33" s="367"/>
      <c r="Z33" s="358">
        <f t="shared" si="7"/>
        <v>0</v>
      </c>
      <c r="AA33" s="450"/>
      <c r="AB33" s="448">
        <f>SUM(E33+H33+K33+N33+Q33+T33+W33+Z33-F33-I33-L33-O33-R33-U33-X33-AA33)+1</f>
        <v>1</v>
      </c>
      <c r="AC33" s="363">
        <v>186</v>
      </c>
    </row>
    <row r="34" spans="1:29" ht="15.75">
      <c r="A34" s="353" t="s">
        <v>43</v>
      </c>
      <c r="B34" s="295">
        <v>19</v>
      </c>
      <c r="C34" s="296" t="s">
        <v>489</v>
      </c>
      <c r="D34" s="220" t="s">
        <v>373</v>
      </c>
      <c r="E34" s="354">
        <f t="shared" si="0"/>
        <v>0</v>
      </c>
      <c r="F34" s="355"/>
      <c r="G34" s="356" t="s">
        <v>373</v>
      </c>
      <c r="H34" s="354">
        <f t="shared" si="1"/>
        <v>0</v>
      </c>
      <c r="I34" s="357"/>
      <c r="J34" s="365" t="s">
        <v>373</v>
      </c>
      <c r="K34" s="358">
        <f t="shared" si="2"/>
        <v>0</v>
      </c>
      <c r="L34" s="355"/>
      <c r="M34" s="367" t="s">
        <v>373</v>
      </c>
      <c r="N34" s="358">
        <f t="shared" si="3"/>
        <v>0</v>
      </c>
      <c r="O34" s="357"/>
      <c r="P34" s="365" t="s">
        <v>370</v>
      </c>
      <c r="Q34" s="354">
        <f t="shared" si="4"/>
        <v>0</v>
      </c>
      <c r="R34" s="359"/>
      <c r="S34" s="367" t="s">
        <v>370</v>
      </c>
      <c r="T34" s="354">
        <f t="shared" si="5"/>
        <v>0</v>
      </c>
      <c r="U34" s="308"/>
      <c r="V34" s="220"/>
      <c r="W34" s="361">
        <f t="shared" si="6"/>
        <v>0</v>
      </c>
      <c r="X34" s="355"/>
      <c r="Y34" s="356"/>
      <c r="Z34" s="358">
        <f t="shared" si="7"/>
        <v>0</v>
      </c>
      <c r="AA34" s="357"/>
      <c r="AB34" s="362">
        <f>SUM(E34+H34+K34+N34+Q34+T34+W34+Z34-F34-I34-L34-O34-R34-U34-X34-AA34)</f>
        <v>0</v>
      </c>
      <c r="AC34" s="363">
        <v>185</v>
      </c>
    </row>
    <row r="35" spans="1:29" ht="16.5" thickBot="1">
      <c r="A35" s="353" t="s">
        <v>44</v>
      </c>
      <c r="B35" s="295">
        <v>22</v>
      </c>
      <c r="C35" s="318" t="s">
        <v>490</v>
      </c>
      <c r="D35" s="370" t="s">
        <v>373</v>
      </c>
      <c r="E35" s="377">
        <f t="shared" si="0"/>
        <v>0</v>
      </c>
      <c r="F35" s="372"/>
      <c r="G35" s="373" t="s">
        <v>373</v>
      </c>
      <c r="H35" s="377">
        <f t="shared" si="1"/>
        <v>0</v>
      </c>
      <c r="I35" s="375"/>
      <c r="J35" s="379" t="s">
        <v>464</v>
      </c>
      <c r="K35" s="374">
        <f t="shared" si="2"/>
        <v>0</v>
      </c>
      <c r="L35" s="372"/>
      <c r="M35" s="429" t="s">
        <v>410</v>
      </c>
      <c r="N35" s="374">
        <f t="shared" si="3"/>
        <v>0</v>
      </c>
      <c r="O35" s="375"/>
      <c r="P35" s="370" t="s">
        <v>373</v>
      </c>
      <c r="Q35" s="377">
        <f t="shared" si="4"/>
        <v>0</v>
      </c>
      <c r="R35" s="423"/>
      <c r="S35" s="373" t="s">
        <v>373</v>
      </c>
      <c r="T35" s="377">
        <f t="shared" si="5"/>
        <v>0</v>
      </c>
      <c r="U35" s="310"/>
      <c r="V35" s="370"/>
      <c r="W35" s="371">
        <f t="shared" si="6"/>
        <v>0</v>
      </c>
      <c r="X35" s="372"/>
      <c r="Y35" s="373"/>
      <c r="Z35" s="374">
        <f t="shared" si="7"/>
        <v>0</v>
      </c>
      <c r="AA35" s="375"/>
      <c r="AB35" s="362">
        <f>SUM(E35+H35+K35+N35+Q35+T35+W35+Z35-F35-I35-L35-O35-R35-U35-X35-AA35)</f>
        <v>0</v>
      </c>
      <c r="AC35" s="382">
        <v>184</v>
      </c>
    </row>
    <row r="36" spans="1:29" ht="15.75">
      <c r="A36" s="383" t="s">
        <v>389</v>
      </c>
      <c r="B36" s="384"/>
      <c r="C36" s="385" t="s">
        <v>491</v>
      </c>
      <c r="D36" s="384"/>
      <c r="E36" s="386"/>
      <c r="F36" s="385"/>
      <c r="G36" s="384"/>
      <c r="H36" s="386"/>
      <c r="I36" s="385"/>
      <c r="J36" s="385"/>
      <c r="K36" s="386"/>
      <c r="L36" s="385"/>
      <c r="M36" s="385"/>
      <c r="N36" s="387"/>
      <c r="O36" s="385"/>
      <c r="P36" s="385"/>
      <c r="Q36" s="387"/>
      <c r="R36" s="384"/>
      <c r="S36" s="385"/>
      <c r="T36" s="387"/>
      <c r="U36" s="384"/>
      <c r="V36" s="384"/>
      <c r="W36" s="384"/>
      <c r="X36" s="384"/>
      <c r="Y36" s="384"/>
      <c r="Z36" s="384"/>
      <c r="AA36" s="384"/>
      <c r="AB36" s="388"/>
      <c r="AC36" s="337"/>
    </row>
    <row r="37" spans="1:29" ht="16.5" thickBot="1">
      <c r="A37" s="389" t="s">
        <v>391</v>
      </c>
      <c r="B37" s="390"/>
      <c r="C37" s="391" t="s">
        <v>465</v>
      </c>
      <c r="D37" s="390"/>
      <c r="E37" s="392"/>
      <c r="F37" s="391"/>
      <c r="G37" s="390"/>
      <c r="H37" s="392"/>
      <c r="I37" s="391"/>
      <c r="J37" s="391"/>
      <c r="K37" s="392"/>
      <c r="L37" s="391"/>
      <c r="M37" s="391"/>
      <c r="N37" s="393"/>
      <c r="O37" s="391"/>
      <c r="P37" s="391"/>
      <c r="Q37" s="393"/>
      <c r="R37" s="390"/>
      <c r="S37" s="391"/>
      <c r="T37" s="393"/>
      <c r="U37" s="390"/>
      <c r="V37" s="390"/>
      <c r="W37" s="390"/>
      <c r="X37" s="390"/>
      <c r="Y37" s="390"/>
      <c r="Z37" s="390"/>
      <c r="AA37" s="390"/>
      <c r="AB37" s="394">
        <v>43134</v>
      </c>
      <c r="AC37" s="337"/>
    </row>
    <row r="38" spans="1:29" ht="15.75">
      <c r="A38" s="383" t="s">
        <v>392</v>
      </c>
      <c r="B38" s="384"/>
      <c r="C38" s="385" t="s">
        <v>492</v>
      </c>
      <c r="D38" s="384"/>
      <c r="E38" s="386"/>
      <c r="F38" s="385"/>
      <c r="G38" s="384"/>
      <c r="H38" s="386"/>
      <c r="I38" s="385"/>
      <c r="J38" s="385"/>
      <c r="K38" s="386"/>
      <c r="L38" s="385"/>
      <c r="M38" s="385"/>
      <c r="N38" s="387"/>
      <c r="O38" s="385"/>
      <c r="P38" s="385"/>
      <c r="Q38" s="387"/>
      <c r="R38" s="384"/>
      <c r="S38" s="385"/>
      <c r="T38" s="387"/>
      <c r="U38" s="384"/>
      <c r="V38" s="384"/>
      <c r="W38" s="384"/>
      <c r="X38" s="384"/>
      <c r="Y38" s="384"/>
      <c r="Z38" s="384"/>
      <c r="AA38" s="384"/>
      <c r="AB38" s="388"/>
      <c r="AC38" s="337"/>
    </row>
    <row r="39" spans="1:29" ht="16.5" thickBot="1">
      <c r="A39" s="395" t="s">
        <v>394</v>
      </c>
      <c r="B39" s="390"/>
      <c r="C39" s="391" t="s">
        <v>471</v>
      </c>
      <c r="D39" s="390"/>
      <c r="E39" s="392"/>
      <c r="F39" s="391"/>
      <c r="G39" s="390"/>
      <c r="H39" s="392"/>
      <c r="I39" s="391"/>
      <c r="J39" s="391"/>
      <c r="K39" s="392"/>
      <c r="L39" s="391"/>
      <c r="M39" s="391"/>
      <c r="N39" s="393"/>
      <c r="O39" s="391"/>
      <c r="P39" s="391"/>
      <c r="Q39" s="393"/>
      <c r="R39" s="390"/>
      <c r="S39" s="391"/>
      <c r="T39" s="393"/>
      <c r="U39" s="390"/>
      <c r="V39" s="390"/>
      <c r="W39" s="390"/>
      <c r="X39" s="390"/>
      <c r="Y39" s="390"/>
      <c r="Z39" s="390"/>
      <c r="AA39" s="390"/>
      <c r="AB39" s="394">
        <v>43162</v>
      </c>
      <c r="AC39" s="337"/>
    </row>
    <row r="40" spans="1:29" ht="15.75">
      <c r="A40" s="383" t="s">
        <v>395</v>
      </c>
      <c r="B40" s="384"/>
      <c r="C40" s="385" t="s">
        <v>493</v>
      </c>
      <c r="D40" s="384"/>
      <c r="E40" s="386"/>
      <c r="F40" s="385"/>
      <c r="G40" s="384"/>
      <c r="H40" s="386"/>
      <c r="I40" s="385"/>
      <c r="J40" s="385"/>
      <c r="K40" s="386"/>
      <c r="L40" s="385"/>
      <c r="M40" s="385"/>
      <c r="N40" s="387"/>
      <c r="O40" s="385"/>
      <c r="P40" s="385"/>
      <c r="Q40" s="387"/>
      <c r="R40" s="384"/>
      <c r="S40" s="385"/>
      <c r="T40" s="387"/>
      <c r="U40" s="384"/>
      <c r="V40" s="396"/>
      <c r="W40" s="396"/>
      <c r="X40" s="396"/>
      <c r="Y40" s="396"/>
      <c r="Z40" s="396"/>
      <c r="AA40" s="396"/>
      <c r="AB40" s="388"/>
      <c r="AC40" s="337"/>
    </row>
    <row r="41" spans="1:29" ht="16.5" thickBot="1">
      <c r="A41" s="389" t="s">
        <v>394</v>
      </c>
      <c r="B41" s="390"/>
      <c r="C41" s="391" t="s">
        <v>470</v>
      </c>
      <c r="D41" s="390"/>
      <c r="E41" s="392"/>
      <c r="F41" s="391"/>
      <c r="G41" s="390"/>
      <c r="H41" s="392"/>
      <c r="I41" s="391"/>
      <c r="J41" s="391"/>
      <c r="K41" s="392"/>
      <c r="L41" s="391"/>
      <c r="M41" s="391"/>
      <c r="N41" s="393"/>
      <c r="O41" s="391"/>
      <c r="P41" s="391"/>
      <c r="Q41" s="393"/>
      <c r="R41" s="390"/>
      <c r="S41" s="391"/>
      <c r="T41" s="393"/>
      <c r="U41" s="390"/>
      <c r="V41" s="398"/>
      <c r="W41" s="398"/>
      <c r="X41" s="398"/>
      <c r="Y41" s="398"/>
      <c r="Z41" s="398"/>
      <c r="AA41" s="398"/>
      <c r="AB41" s="394">
        <v>43204</v>
      </c>
      <c r="AC41" s="337"/>
    </row>
    <row r="42" spans="1:29" ht="15.75">
      <c r="A42" s="383" t="s">
        <v>397</v>
      </c>
      <c r="B42" s="384"/>
      <c r="C42" s="385" t="s">
        <v>398</v>
      </c>
      <c r="D42" s="384"/>
      <c r="E42" s="386"/>
      <c r="F42" s="385"/>
      <c r="G42" s="384"/>
      <c r="H42" s="386"/>
      <c r="I42" s="385"/>
      <c r="J42" s="385"/>
      <c r="K42" s="386"/>
      <c r="L42" s="385"/>
      <c r="M42" s="385"/>
      <c r="N42" s="387"/>
      <c r="O42" s="385"/>
      <c r="P42" s="385"/>
      <c r="Q42" s="387"/>
      <c r="R42" s="384"/>
      <c r="S42" s="385"/>
      <c r="T42" s="387"/>
      <c r="U42" s="384"/>
      <c r="V42" s="384"/>
      <c r="W42" s="384"/>
      <c r="X42" s="384"/>
      <c r="Y42" s="384"/>
      <c r="Z42" s="384"/>
      <c r="AA42" s="384"/>
      <c r="AB42" s="388"/>
      <c r="AC42" s="337"/>
    </row>
    <row r="43" spans="1:29" ht="16.5" thickBot="1">
      <c r="A43" s="395" t="s">
        <v>394</v>
      </c>
      <c r="B43" s="390"/>
      <c r="C43" s="391"/>
      <c r="D43" s="390"/>
      <c r="E43" s="392"/>
      <c r="F43" s="391"/>
      <c r="G43" s="390"/>
      <c r="H43" s="392"/>
      <c r="I43" s="391"/>
      <c r="J43" s="391"/>
      <c r="K43" s="392"/>
      <c r="L43" s="391"/>
      <c r="M43" s="391"/>
      <c r="N43" s="393"/>
      <c r="O43" s="391"/>
      <c r="P43" s="391"/>
      <c r="Q43" s="393"/>
      <c r="R43" s="390"/>
      <c r="S43" s="391"/>
      <c r="T43" s="393"/>
      <c r="U43" s="390"/>
      <c r="V43" s="390"/>
      <c r="W43" s="390"/>
      <c r="X43" s="390"/>
      <c r="Y43" s="390"/>
      <c r="Z43" s="390"/>
      <c r="AA43" s="390"/>
      <c r="AB43" s="394">
        <v>43225</v>
      </c>
      <c r="AC43" s="337"/>
    </row>
    <row r="44" spans="1:29" ht="15.75">
      <c r="A44" s="383" t="s">
        <v>399</v>
      </c>
      <c r="B44" s="384"/>
      <c r="C44" s="385" t="s">
        <v>398</v>
      </c>
      <c r="D44" s="384"/>
      <c r="E44" s="386"/>
      <c r="F44" s="385"/>
      <c r="G44" s="384"/>
      <c r="H44" s="386"/>
      <c r="I44" s="385"/>
      <c r="J44" s="385"/>
      <c r="K44" s="386"/>
      <c r="L44" s="385"/>
      <c r="M44" s="385"/>
      <c r="N44" s="387"/>
      <c r="O44" s="385"/>
      <c r="P44" s="385"/>
      <c r="Q44" s="387"/>
      <c r="R44" s="384"/>
      <c r="S44" s="385"/>
      <c r="T44" s="387"/>
      <c r="U44" s="384"/>
      <c r="V44" s="396"/>
      <c r="W44" s="396"/>
      <c r="X44" s="396"/>
      <c r="Y44" s="396"/>
      <c r="Z44" s="396"/>
      <c r="AA44" s="396"/>
      <c r="AB44" s="388"/>
      <c r="AC44" s="337"/>
    </row>
    <row r="45" spans="1:29" ht="16.5" thickBot="1">
      <c r="A45" s="389" t="s">
        <v>394</v>
      </c>
      <c r="B45" s="390"/>
      <c r="C45" s="391"/>
      <c r="D45" s="390"/>
      <c r="E45" s="392"/>
      <c r="F45" s="391"/>
      <c r="G45" s="390"/>
      <c r="H45" s="392"/>
      <c r="I45" s="391"/>
      <c r="J45" s="391"/>
      <c r="K45" s="392"/>
      <c r="L45" s="391"/>
      <c r="M45" s="391"/>
      <c r="N45" s="393"/>
      <c r="O45" s="391"/>
      <c r="P45" s="391"/>
      <c r="Q45" s="393"/>
      <c r="R45" s="390"/>
      <c r="S45" s="391"/>
      <c r="T45" s="393"/>
      <c r="U45" s="390"/>
      <c r="V45" s="398"/>
      <c r="W45" s="398"/>
      <c r="X45" s="398"/>
      <c r="Y45" s="398"/>
      <c r="Z45" s="398"/>
      <c r="AA45" s="398"/>
      <c r="AB45" s="394">
        <v>43330</v>
      </c>
      <c r="AC45" s="337"/>
    </row>
    <row r="46" spans="1:29" ht="15.75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337"/>
    </row>
    <row r="47" spans="1:29" ht="15.75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337"/>
    </row>
    <row r="48" spans="1:29" ht="15.75">
      <c r="A48" s="436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337"/>
    </row>
    <row r="49" spans="1:29" ht="16.5" thickBot="1">
      <c r="A49" s="436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337"/>
    </row>
    <row r="50" spans="1:29" ht="16.5" thickBot="1">
      <c r="A50" s="452" t="s">
        <v>494</v>
      </c>
      <c r="B50" s="453"/>
      <c r="C50" s="454"/>
      <c r="D50" s="334" t="s">
        <v>357</v>
      </c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455" t="s">
        <v>16</v>
      </c>
      <c r="AC50" s="337"/>
    </row>
    <row r="51" spans="1:29" ht="16.5" thickBot="1">
      <c r="A51" s="456"/>
      <c r="B51" s="457"/>
      <c r="C51" s="458"/>
      <c r="D51" s="459" t="s">
        <v>358</v>
      </c>
      <c r="E51" s="460"/>
      <c r="F51" s="460"/>
      <c r="G51" s="460"/>
      <c r="H51" s="460"/>
      <c r="I51" s="461"/>
      <c r="J51" s="459" t="s">
        <v>359</v>
      </c>
      <c r="K51" s="460"/>
      <c r="L51" s="460"/>
      <c r="M51" s="460"/>
      <c r="N51" s="460"/>
      <c r="O51" s="461"/>
      <c r="P51" s="459" t="s">
        <v>360</v>
      </c>
      <c r="Q51" s="460"/>
      <c r="R51" s="460"/>
      <c r="S51" s="460"/>
      <c r="T51" s="460"/>
      <c r="U51" s="461"/>
      <c r="V51" s="459" t="s">
        <v>361</v>
      </c>
      <c r="W51" s="460"/>
      <c r="X51" s="460"/>
      <c r="Y51" s="460"/>
      <c r="Z51" s="460"/>
      <c r="AA51" s="461"/>
      <c r="AB51" s="462"/>
      <c r="AC51" s="337"/>
    </row>
    <row r="52" spans="1:29" ht="15.75">
      <c r="A52" s="343" t="s">
        <v>362</v>
      </c>
      <c r="B52" s="344" t="s">
        <v>0</v>
      </c>
      <c r="C52" s="345" t="s">
        <v>1</v>
      </c>
      <c r="D52" s="346" t="s">
        <v>363</v>
      </c>
      <c r="E52" s="347" t="s">
        <v>364</v>
      </c>
      <c r="F52" s="348" t="s">
        <v>365</v>
      </c>
      <c r="G52" s="349" t="s">
        <v>366</v>
      </c>
      <c r="H52" s="347" t="s">
        <v>364</v>
      </c>
      <c r="I52" s="350" t="s">
        <v>365</v>
      </c>
      <c r="J52" s="346" t="s">
        <v>363</v>
      </c>
      <c r="K52" s="347" t="s">
        <v>364</v>
      </c>
      <c r="L52" s="348" t="s">
        <v>365</v>
      </c>
      <c r="M52" s="349" t="s">
        <v>366</v>
      </c>
      <c r="N52" s="347" t="s">
        <v>364</v>
      </c>
      <c r="O52" s="350" t="s">
        <v>365</v>
      </c>
      <c r="P52" s="346" t="s">
        <v>363</v>
      </c>
      <c r="Q52" s="347" t="s">
        <v>364</v>
      </c>
      <c r="R52" s="348" t="s">
        <v>365</v>
      </c>
      <c r="S52" s="349" t="s">
        <v>366</v>
      </c>
      <c r="T52" s="347" t="s">
        <v>364</v>
      </c>
      <c r="U52" s="350" t="s">
        <v>365</v>
      </c>
      <c r="V52" s="346" t="s">
        <v>363</v>
      </c>
      <c r="W52" s="347" t="s">
        <v>364</v>
      </c>
      <c r="X52" s="348" t="s">
        <v>365</v>
      </c>
      <c r="Y52" s="349" t="s">
        <v>366</v>
      </c>
      <c r="Z52" s="347" t="s">
        <v>364</v>
      </c>
      <c r="AA52" s="350" t="s">
        <v>365</v>
      </c>
      <c r="AB52" s="351" t="s">
        <v>367</v>
      </c>
      <c r="AC52" s="352" t="s">
        <v>368</v>
      </c>
    </row>
    <row r="53" spans="1:29" ht="15.75">
      <c r="A53" s="353" t="s">
        <v>2</v>
      </c>
      <c r="B53" s="294">
        <v>11</v>
      </c>
      <c r="C53" s="285" t="s">
        <v>473</v>
      </c>
      <c r="D53" s="220">
        <v>1</v>
      </c>
      <c r="E53" s="354">
        <f aca="true" t="shared" si="9" ref="E53:E61">IF(D53=1,17,IF(D53=2,15,IF(D53=3,13,IF(D53=4,12,IF(D53=5,11,IF(D53=6,10,IF(D53=7,9,IF(D53=8,8))))))))+IF(D53=9,7,IF(D53=10,6,IF(D53=11,5,IF(D53=12,4,IF(D53=13,3,IF(D53=14,2,IF(D53=15,1)))))))</f>
        <v>17</v>
      </c>
      <c r="F53" s="463"/>
      <c r="G53" s="367" t="s">
        <v>370</v>
      </c>
      <c r="H53" s="354">
        <f aca="true" t="shared" si="10" ref="H53:H61">IF(G53=1,17,IF(G53=2,15,IF(G53=3,13,IF(G53=4,12,IF(G53=5,11,IF(G53=6,10,IF(G53=7,9,IF(G53=8,8))))))))+IF(G53=9,7,IF(G53=10,6,IF(G53=11,5,IF(G53=12,4,IF(G53=13,3,IF(G53=14,2,IF(G53=15,1)))))))</f>
        <v>0</v>
      </c>
      <c r="I53" s="364">
        <v>1</v>
      </c>
      <c r="J53" s="220">
        <v>1</v>
      </c>
      <c r="K53" s="358">
        <f aca="true" t="shared" si="11" ref="K53:K61">IF(J53=1,17,IF(J53=2,15,IF(J53=3,13,IF(J53=4,12,IF(J53=5,11,IF(J53=6,10,IF(J53=7,9,IF(J53=8,8))))))))+IF(J53=9,7,IF(J53=10,6,IF(J53=11,5,IF(J53=12,4,IF(J53=13,3,IF(J53=14,2,IF(J53=15,1)))))))</f>
        <v>17</v>
      </c>
      <c r="L53" s="355"/>
      <c r="M53" s="356">
        <v>1</v>
      </c>
      <c r="N53" s="358">
        <f aca="true" t="shared" si="12" ref="N53:N61">IF(M53=1,17,IF(M53=2,15,IF(M53=3,13,IF(M53=4,12,IF(M53=5,11,IF(M53=6,10,IF(M53=7,9,IF(M53=8,8))))))))+IF(M53=9,7,IF(M53=10,6,IF(M53=11,5,IF(M53=12,4,IF(M53=13,3,IF(M53=14,2,IF(M53=15,1)))))))</f>
        <v>17</v>
      </c>
      <c r="O53" s="357"/>
      <c r="P53" s="220" t="s">
        <v>373</v>
      </c>
      <c r="Q53" s="354">
        <f aca="true" t="shared" si="13" ref="Q53:Q61">IF(P53=1,17,IF(P53=2,15,IF(P53=3,13,IF(P53=4,12,IF(P53=5,11,IF(P53=6,10,IF(P53=7,9,IF(P53=8,8))))))))+IF(P53=9,7,IF(P53=10,6,IF(P53=11,5,IF(P53=12,4,IF(P53=13,3,IF(P53=14,2,IF(P53=15,1)))))))</f>
        <v>0</v>
      </c>
      <c r="R53" s="359"/>
      <c r="S53" s="356" t="s">
        <v>373</v>
      </c>
      <c r="T53" s="354">
        <f aca="true" t="shared" si="14" ref="T53:T61">IF(S53=1,17,IF(S53=2,15,IF(S53=3,13,IF(S53=4,12,IF(S53=5,11,IF(S53=6,10,IF(S53=7,9,IF(S53=8,8))))))))+IF(S53=9,7,IF(S53=10,6,IF(S53=11,5,IF(S53=12,4,IF(S53=13,3,IF(S53=14,2,IF(S53=15,1)))))))</f>
        <v>0</v>
      </c>
      <c r="U53" s="308"/>
      <c r="V53" s="220"/>
      <c r="W53" s="361">
        <f aca="true" t="shared" si="15" ref="W53:W61">IF(V53=1,17,IF(V53=2,15,IF(V53=3,13,IF(V53=4,12,IF(V53=5,11,IF(V53=6,10,IF(V53=7,9,IF(V53=8,8))))))))+IF(V53=9,7,IF(V53=10,6,IF(V53=11,5,IF(V53=12,4,IF(V53=13,3,IF(V53=14,2,IF(V53=15,1)))))))</f>
        <v>0</v>
      </c>
      <c r="X53" s="355"/>
      <c r="Y53" s="356"/>
      <c r="Z53" s="358">
        <f aca="true" t="shared" si="16" ref="Z53:Z61">IF(Y53=1,17,IF(Y53=2,15,IF(Y53=3,13,IF(Y53=4,12,IF(Y53=5,11,IF(Y53=6,10,IF(Y53=7,9,IF(Y53=8,8))))))))+IF(Y53=9,7,IF(Y53=10,6,IF(Y53=11,5,IF(Y53=12,4,IF(Y53=13,3,IF(Y53=14,2,IF(Y53=15,1)))))))</f>
        <v>0</v>
      </c>
      <c r="AA53" s="357"/>
      <c r="AB53" s="362">
        <f>SUM(E53+H53+K53+N53+Q53+T53+W53+Z53-F53-I53-L53-O53-R53-U53-X53-AA53)+1</f>
        <v>51</v>
      </c>
      <c r="AC53" s="363">
        <v>225</v>
      </c>
    </row>
    <row r="54" spans="1:29" ht="15.75">
      <c r="A54" s="353" t="s">
        <v>3</v>
      </c>
      <c r="B54" s="294">
        <v>13</v>
      </c>
      <c r="C54" s="285" t="s">
        <v>495</v>
      </c>
      <c r="D54" s="220" t="s">
        <v>373</v>
      </c>
      <c r="E54" s="354">
        <f t="shared" si="9"/>
        <v>0</v>
      </c>
      <c r="F54" s="366"/>
      <c r="G54" s="367" t="s">
        <v>373</v>
      </c>
      <c r="H54" s="354">
        <f t="shared" si="10"/>
        <v>0</v>
      </c>
      <c r="I54" s="364"/>
      <c r="J54" s="220" t="s">
        <v>373</v>
      </c>
      <c r="K54" s="358">
        <f t="shared" si="11"/>
        <v>0</v>
      </c>
      <c r="L54" s="355"/>
      <c r="M54" s="356" t="s">
        <v>373</v>
      </c>
      <c r="N54" s="358">
        <f t="shared" si="12"/>
        <v>0</v>
      </c>
      <c r="O54" s="357"/>
      <c r="P54" s="220">
        <v>2</v>
      </c>
      <c r="Q54" s="354">
        <f t="shared" si="13"/>
        <v>15</v>
      </c>
      <c r="R54" s="359"/>
      <c r="S54" s="356">
        <v>1</v>
      </c>
      <c r="T54" s="354">
        <f t="shared" si="14"/>
        <v>17</v>
      </c>
      <c r="U54" s="308"/>
      <c r="V54" s="220"/>
      <c r="W54" s="361">
        <f t="shared" si="15"/>
        <v>0</v>
      </c>
      <c r="X54" s="355"/>
      <c r="Y54" s="356"/>
      <c r="Z54" s="358">
        <f t="shared" si="16"/>
        <v>0</v>
      </c>
      <c r="AA54" s="357"/>
      <c r="AB54" s="362">
        <f aca="true" t="shared" si="17" ref="AB54:AB61">SUM(E54+H54+K54+N54+Q54+T54+W54+Z54-F54-I54-L54-O54-R54-U54-X54-AA54)</f>
        <v>32</v>
      </c>
      <c r="AC54" s="363">
        <v>220</v>
      </c>
    </row>
    <row r="55" spans="1:29" ht="15.75">
      <c r="A55" s="353" t="s">
        <v>4</v>
      </c>
      <c r="B55" s="294">
        <v>92</v>
      </c>
      <c r="C55" s="285" t="s">
        <v>476</v>
      </c>
      <c r="D55" s="220" t="s">
        <v>373</v>
      </c>
      <c r="E55" s="354">
        <f t="shared" si="9"/>
        <v>0</v>
      </c>
      <c r="F55" s="366"/>
      <c r="G55" s="356" t="s">
        <v>373</v>
      </c>
      <c r="H55" s="354">
        <f t="shared" si="10"/>
        <v>0</v>
      </c>
      <c r="I55" s="357"/>
      <c r="J55" s="220">
        <v>2</v>
      </c>
      <c r="K55" s="354">
        <f t="shared" si="11"/>
        <v>15</v>
      </c>
      <c r="L55" s="359"/>
      <c r="M55" s="356">
        <v>2</v>
      </c>
      <c r="N55" s="354">
        <f t="shared" si="12"/>
        <v>15</v>
      </c>
      <c r="O55" s="308"/>
      <c r="P55" s="220" t="s">
        <v>373</v>
      </c>
      <c r="Q55" s="358">
        <f t="shared" si="13"/>
        <v>0</v>
      </c>
      <c r="R55" s="355"/>
      <c r="S55" s="367" t="s">
        <v>373</v>
      </c>
      <c r="T55" s="358">
        <f t="shared" si="14"/>
        <v>0</v>
      </c>
      <c r="U55" s="357"/>
      <c r="V55" s="220"/>
      <c r="W55" s="358">
        <f t="shared" si="15"/>
        <v>0</v>
      </c>
      <c r="X55" s="355"/>
      <c r="Y55" s="367"/>
      <c r="Z55" s="358">
        <f t="shared" si="16"/>
        <v>0</v>
      </c>
      <c r="AA55" s="357"/>
      <c r="AB55" s="362">
        <f t="shared" si="17"/>
        <v>30</v>
      </c>
      <c r="AC55" s="363">
        <v>216</v>
      </c>
    </row>
    <row r="56" spans="1:29" ht="15.75">
      <c r="A56" s="353" t="s">
        <v>5</v>
      </c>
      <c r="B56" s="295">
        <v>155</v>
      </c>
      <c r="C56" s="296" t="s">
        <v>481</v>
      </c>
      <c r="D56" s="370" t="s">
        <v>373</v>
      </c>
      <c r="E56" s="377">
        <f t="shared" si="9"/>
        <v>0</v>
      </c>
      <c r="F56" s="464"/>
      <c r="G56" s="429" t="s">
        <v>373</v>
      </c>
      <c r="H56" s="377">
        <f t="shared" si="10"/>
        <v>0</v>
      </c>
      <c r="I56" s="465"/>
      <c r="J56" s="370" t="s">
        <v>373</v>
      </c>
      <c r="K56" s="374">
        <f t="shared" si="11"/>
        <v>0</v>
      </c>
      <c r="L56" s="372"/>
      <c r="M56" s="373" t="s">
        <v>373</v>
      </c>
      <c r="N56" s="374">
        <f t="shared" si="12"/>
        <v>0</v>
      </c>
      <c r="O56" s="375"/>
      <c r="P56" s="370">
        <v>1</v>
      </c>
      <c r="Q56" s="377">
        <f t="shared" si="13"/>
        <v>17</v>
      </c>
      <c r="R56" s="423"/>
      <c r="S56" s="373">
        <v>3</v>
      </c>
      <c r="T56" s="377">
        <f t="shared" si="14"/>
        <v>13</v>
      </c>
      <c r="U56" s="310"/>
      <c r="V56" s="370"/>
      <c r="W56" s="371">
        <f t="shared" si="15"/>
        <v>0</v>
      </c>
      <c r="X56" s="372"/>
      <c r="Y56" s="373"/>
      <c r="Z56" s="374">
        <f t="shared" si="16"/>
        <v>0</v>
      </c>
      <c r="AA56" s="375"/>
      <c r="AB56" s="362">
        <f t="shared" si="17"/>
        <v>30</v>
      </c>
      <c r="AC56" s="363">
        <v>214</v>
      </c>
    </row>
    <row r="57" spans="1:29" ht="15.75">
      <c r="A57" s="353" t="s">
        <v>6</v>
      </c>
      <c r="B57" s="295">
        <v>333</v>
      </c>
      <c r="C57" s="296" t="s">
        <v>485</v>
      </c>
      <c r="D57" s="379" t="s">
        <v>370</v>
      </c>
      <c r="E57" s="377">
        <f t="shared" si="9"/>
        <v>0</v>
      </c>
      <c r="F57" s="466"/>
      <c r="G57" s="373">
        <v>1</v>
      </c>
      <c r="H57" s="377">
        <f t="shared" si="10"/>
        <v>17</v>
      </c>
      <c r="I57" s="375"/>
      <c r="J57" s="370" t="s">
        <v>373</v>
      </c>
      <c r="K57" s="374">
        <f t="shared" si="11"/>
        <v>0</v>
      </c>
      <c r="L57" s="372"/>
      <c r="M57" s="373" t="s">
        <v>373</v>
      </c>
      <c r="N57" s="374">
        <f t="shared" si="12"/>
        <v>0</v>
      </c>
      <c r="O57" s="375"/>
      <c r="P57" s="370" t="s">
        <v>373</v>
      </c>
      <c r="Q57" s="377">
        <f t="shared" si="13"/>
        <v>0</v>
      </c>
      <c r="R57" s="423"/>
      <c r="S57" s="373" t="s">
        <v>373</v>
      </c>
      <c r="T57" s="377">
        <f t="shared" si="14"/>
        <v>0</v>
      </c>
      <c r="U57" s="310"/>
      <c r="V57" s="370"/>
      <c r="W57" s="371">
        <f t="shared" si="15"/>
        <v>0</v>
      </c>
      <c r="X57" s="372"/>
      <c r="Y57" s="373"/>
      <c r="Z57" s="374">
        <f t="shared" si="16"/>
        <v>0</v>
      </c>
      <c r="AA57" s="375"/>
      <c r="AB57" s="362">
        <f t="shared" si="17"/>
        <v>17</v>
      </c>
      <c r="AC57" s="363">
        <v>212</v>
      </c>
    </row>
    <row r="58" spans="1:29" ht="15.75">
      <c r="A58" s="353" t="s">
        <v>7</v>
      </c>
      <c r="B58" s="295">
        <v>92</v>
      </c>
      <c r="C58" s="296" t="s">
        <v>496</v>
      </c>
      <c r="D58" s="370" t="s">
        <v>373</v>
      </c>
      <c r="E58" s="377">
        <f t="shared" si="9"/>
        <v>0</v>
      </c>
      <c r="F58" s="464"/>
      <c r="G58" s="429" t="s">
        <v>373</v>
      </c>
      <c r="H58" s="377">
        <f t="shared" si="10"/>
        <v>0</v>
      </c>
      <c r="I58" s="465"/>
      <c r="J58" s="370" t="s">
        <v>373</v>
      </c>
      <c r="K58" s="374">
        <f t="shared" si="11"/>
        <v>0</v>
      </c>
      <c r="L58" s="372"/>
      <c r="M58" s="373" t="s">
        <v>373</v>
      </c>
      <c r="N58" s="374">
        <f t="shared" si="12"/>
        <v>0</v>
      </c>
      <c r="O58" s="375"/>
      <c r="P58" s="379" t="s">
        <v>370</v>
      </c>
      <c r="Q58" s="377">
        <f t="shared" si="13"/>
        <v>0</v>
      </c>
      <c r="R58" s="423"/>
      <c r="S58" s="373">
        <v>2</v>
      </c>
      <c r="T58" s="377">
        <f t="shared" si="14"/>
        <v>15</v>
      </c>
      <c r="U58" s="310"/>
      <c r="V58" s="370"/>
      <c r="W58" s="371">
        <f t="shared" si="15"/>
        <v>0</v>
      </c>
      <c r="X58" s="372"/>
      <c r="Y58" s="373"/>
      <c r="Z58" s="374">
        <f t="shared" si="16"/>
        <v>0</v>
      </c>
      <c r="AA58" s="375"/>
      <c r="AB58" s="362">
        <f t="shared" si="17"/>
        <v>15</v>
      </c>
      <c r="AC58" s="363">
        <v>210</v>
      </c>
    </row>
    <row r="59" spans="1:29" ht="15.75">
      <c r="A59" s="353" t="s">
        <v>8</v>
      </c>
      <c r="B59" s="295">
        <v>68</v>
      </c>
      <c r="C59" s="296" t="s">
        <v>487</v>
      </c>
      <c r="D59" s="370" t="s">
        <v>373</v>
      </c>
      <c r="E59" s="377">
        <f t="shared" si="9"/>
        <v>0</v>
      </c>
      <c r="F59" s="464"/>
      <c r="G59" s="429" t="s">
        <v>373</v>
      </c>
      <c r="H59" s="377">
        <f t="shared" si="10"/>
        <v>0</v>
      </c>
      <c r="I59" s="465"/>
      <c r="J59" s="370" t="s">
        <v>373</v>
      </c>
      <c r="K59" s="374">
        <f t="shared" si="11"/>
        <v>0</v>
      </c>
      <c r="L59" s="372"/>
      <c r="M59" s="373" t="s">
        <v>373</v>
      </c>
      <c r="N59" s="374">
        <f t="shared" si="12"/>
        <v>0</v>
      </c>
      <c r="O59" s="375"/>
      <c r="P59" s="370">
        <v>3</v>
      </c>
      <c r="Q59" s="377">
        <f t="shared" si="13"/>
        <v>13</v>
      </c>
      <c r="R59" s="423"/>
      <c r="S59" s="429" t="s">
        <v>370</v>
      </c>
      <c r="T59" s="377">
        <f t="shared" si="14"/>
        <v>0</v>
      </c>
      <c r="U59" s="310"/>
      <c r="V59" s="370"/>
      <c r="W59" s="371">
        <f t="shared" si="15"/>
        <v>0</v>
      </c>
      <c r="X59" s="372"/>
      <c r="Y59" s="373"/>
      <c r="Z59" s="374">
        <f t="shared" si="16"/>
        <v>0</v>
      </c>
      <c r="AA59" s="375"/>
      <c r="AB59" s="362">
        <f t="shared" si="17"/>
        <v>13</v>
      </c>
      <c r="AC59" s="363">
        <v>208</v>
      </c>
    </row>
    <row r="60" spans="1:29" ht="15.75">
      <c r="A60" s="353" t="s">
        <v>9</v>
      </c>
      <c r="B60" s="295">
        <v>127</v>
      </c>
      <c r="C60" s="296" t="s">
        <v>484</v>
      </c>
      <c r="D60" s="370">
        <v>2</v>
      </c>
      <c r="E60" s="377">
        <f t="shared" si="9"/>
        <v>15</v>
      </c>
      <c r="F60" s="464">
        <v>1</v>
      </c>
      <c r="G60" s="429" t="s">
        <v>370</v>
      </c>
      <c r="H60" s="377">
        <f t="shared" si="10"/>
        <v>0</v>
      </c>
      <c r="I60" s="465">
        <v>1</v>
      </c>
      <c r="J60" s="370" t="s">
        <v>373</v>
      </c>
      <c r="K60" s="374">
        <f t="shared" si="11"/>
        <v>0</v>
      </c>
      <c r="L60" s="372"/>
      <c r="M60" s="373" t="s">
        <v>373</v>
      </c>
      <c r="N60" s="374">
        <f t="shared" si="12"/>
        <v>0</v>
      </c>
      <c r="O60" s="375"/>
      <c r="P60" s="370" t="s">
        <v>373</v>
      </c>
      <c r="Q60" s="377">
        <f t="shared" si="13"/>
        <v>0</v>
      </c>
      <c r="R60" s="423"/>
      <c r="S60" s="373" t="s">
        <v>373</v>
      </c>
      <c r="T60" s="377">
        <f t="shared" si="14"/>
        <v>0</v>
      </c>
      <c r="U60" s="310"/>
      <c r="V60" s="370"/>
      <c r="W60" s="371">
        <f t="shared" si="15"/>
        <v>0</v>
      </c>
      <c r="X60" s="372"/>
      <c r="Y60" s="373"/>
      <c r="Z60" s="374">
        <f t="shared" si="16"/>
        <v>0</v>
      </c>
      <c r="AA60" s="375"/>
      <c r="AB60" s="362">
        <f t="shared" si="17"/>
        <v>13</v>
      </c>
      <c r="AC60" s="363">
        <v>207</v>
      </c>
    </row>
    <row r="61" spans="1:29" ht="16.5" thickBot="1">
      <c r="A61" s="353" t="s">
        <v>10</v>
      </c>
      <c r="B61" s="295">
        <v>19</v>
      </c>
      <c r="C61" s="318" t="s">
        <v>489</v>
      </c>
      <c r="D61" s="370" t="s">
        <v>373</v>
      </c>
      <c r="E61" s="377">
        <f t="shared" si="9"/>
        <v>0</v>
      </c>
      <c r="F61" s="464"/>
      <c r="G61" s="429" t="s">
        <v>373</v>
      </c>
      <c r="H61" s="377">
        <f t="shared" si="10"/>
        <v>0</v>
      </c>
      <c r="I61" s="465"/>
      <c r="J61" s="370" t="s">
        <v>373</v>
      </c>
      <c r="K61" s="374">
        <f t="shared" si="11"/>
        <v>0</v>
      </c>
      <c r="L61" s="372"/>
      <c r="M61" s="373" t="s">
        <v>373</v>
      </c>
      <c r="N61" s="374">
        <f t="shared" si="12"/>
        <v>0</v>
      </c>
      <c r="O61" s="375"/>
      <c r="P61" s="379" t="s">
        <v>370</v>
      </c>
      <c r="Q61" s="377">
        <f t="shared" si="13"/>
        <v>0</v>
      </c>
      <c r="R61" s="423"/>
      <c r="S61" s="429" t="s">
        <v>370</v>
      </c>
      <c r="T61" s="377">
        <f t="shared" si="14"/>
        <v>0</v>
      </c>
      <c r="U61" s="310"/>
      <c r="V61" s="370"/>
      <c r="W61" s="371">
        <f t="shared" si="15"/>
        <v>0</v>
      </c>
      <c r="X61" s="372"/>
      <c r="Y61" s="373"/>
      <c r="Z61" s="374">
        <f t="shared" si="16"/>
        <v>0</v>
      </c>
      <c r="AA61" s="375"/>
      <c r="AB61" s="362">
        <f t="shared" si="17"/>
        <v>0</v>
      </c>
      <c r="AC61" s="382">
        <v>206</v>
      </c>
    </row>
    <row r="62" spans="1:29" ht="15.75">
      <c r="A62" s="383" t="s">
        <v>389</v>
      </c>
      <c r="B62" s="384"/>
      <c r="C62" s="385" t="s">
        <v>497</v>
      </c>
      <c r="D62" s="384"/>
      <c r="E62" s="386"/>
      <c r="F62" s="385"/>
      <c r="G62" s="384"/>
      <c r="H62" s="386"/>
      <c r="I62" s="385"/>
      <c r="J62" s="385"/>
      <c r="K62" s="386"/>
      <c r="L62" s="385"/>
      <c r="M62" s="385"/>
      <c r="N62" s="387"/>
      <c r="O62" s="385"/>
      <c r="P62" s="385"/>
      <c r="Q62" s="387"/>
      <c r="R62" s="384"/>
      <c r="S62" s="385"/>
      <c r="T62" s="387"/>
      <c r="U62" s="384"/>
      <c r="V62" s="384"/>
      <c r="W62" s="384"/>
      <c r="X62" s="384"/>
      <c r="Y62" s="384"/>
      <c r="Z62" s="384"/>
      <c r="AA62" s="384"/>
      <c r="AB62" s="388"/>
      <c r="AC62" s="337"/>
    </row>
    <row r="63" spans="1:29" ht="16.5" thickBot="1">
      <c r="A63" s="389" t="s">
        <v>391</v>
      </c>
      <c r="B63" s="390"/>
      <c r="C63" s="391" t="s">
        <v>485</v>
      </c>
      <c r="D63" s="390"/>
      <c r="E63" s="392"/>
      <c r="F63" s="391"/>
      <c r="G63" s="390"/>
      <c r="H63" s="392"/>
      <c r="I63" s="391"/>
      <c r="J63" s="391"/>
      <c r="K63" s="392"/>
      <c r="L63" s="391"/>
      <c r="M63" s="391"/>
      <c r="N63" s="393"/>
      <c r="O63" s="391"/>
      <c r="P63" s="391"/>
      <c r="Q63" s="393"/>
      <c r="R63" s="390"/>
      <c r="S63" s="391"/>
      <c r="T63" s="393"/>
      <c r="U63" s="390"/>
      <c r="V63" s="390"/>
      <c r="W63" s="390"/>
      <c r="X63" s="390"/>
      <c r="Y63" s="390"/>
      <c r="Z63" s="390"/>
      <c r="AA63" s="390"/>
      <c r="AB63" s="394">
        <v>43134</v>
      </c>
      <c r="AC63" s="337"/>
    </row>
    <row r="64" spans="1:29" ht="15.75">
      <c r="A64" s="383" t="s">
        <v>392</v>
      </c>
      <c r="B64" s="384"/>
      <c r="C64" s="385" t="s">
        <v>498</v>
      </c>
      <c r="D64" s="384"/>
      <c r="E64" s="386"/>
      <c r="F64" s="385"/>
      <c r="G64" s="384"/>
      <c r="H64" s="386"/>
      <c r="I64" s="385"/>
      <c r="J64" s="385"/>
      <c r="K64" s="386"/>
      <c r="L64" s="385"/>
      <c r="M64" s="385"/>
      <c r="N64" s="387"/>
      <c r="O64" s="385"/>
      <c r="P64" s="385"/>
      <c r="Q64" s="387"/>
      <c r="R64" s="384"/>
      <c r="S64" s="385"/>
      <c r="T64" s="387"/>
      <c r="U64" s="384"/>
      <c r="V64" s="384"/>
      <c r="W64" s="384"/>
      <c r="X64" s="384"/>
      <c r="Y64" s="384"/>
      <c r="Z64" s="384"/>
      <c r="AA64" s="384"/>
      <c r="AB64" s="388"/>
      <c r="AC64" s="337"/>
    </row>
    <row r="65" spans="1:29" ht="16.5" thickBot="1">
      <c r="A65" s="395" t="s">
        <v>394</v>
      </c>
      <c r="B65" s="390"/>
      <c r="C65" s="391" t="s">
        <v>473</v>
      </c>
      <c r="D65" s="390"/>
      <c r="E65" s="392"/>
      <c r="F65" s="391"/>
      <c r="G65" s="390"/>
      <c r="H65" s="392"/>
      <c r="I65" s="391"/>
      <c r="J65" s="391"/>
      <c r="K65" s="392"/>
      <c r="L65" s="391"/>
      <c r="M65" s="391"/>
      <c r="N65" s="393"/>
      <c r="O65" s="391"/>
      <c r="P65" s="391"/>
      <c r="Q65" s="393"/>
      <c r="R65" s="390"/>
      <c r="S65" s="391"/>
      <c r="T65" s="393"/>
      <c r="U65" s="390"/>
      <c r="V65" s="390"/>
      <c r="W65" s="390"/>
      <c r="X65" s="390"/>
      <c r="Y65" s="390"/>
      <c r="Z65" s="390"/>
      <c r="AA65" s="390"/>
      <c r="AB65" s="394">
        <v>43162</v>
      </c>
      <c r="AC65" s="337"/>
    </row>
    <row r="66" spans="1:29" ht="15.75">
      <c r="A66" s="383" t="s">
        <v>395</v>
      </c>
      <c r="B66" s="384"/>
      <c r="C66" s="385" t="s">
        <v>499</v>
      </c>
      <c r="D66" s="384"/>
      <c r="E66" s="386"/>
      <c r="F66" s="385"/>
      <c r="G66" s="384"/>
      <c r="H66" s="386"/>
      <c r="I66" s="385"/>
      <c r="J66" s="385"/>
      <c r="K66" s="386"/>
      <c r="L66" s="385"/>
      <c r="M66" s="385"/>
      <c r="N66" s="387"/>
      <c r="O66" s="385"/>
      <c r="P66" s="385"/>
      <c r="Q66" s="387"/>
      <c r="R66" s="384"/>
      <c r="S66" s="385"/>
      <c r="T66" s="387"/>
      <c r="U66" s="384"/>
      <c r="V66" s="396"/>
      <c r="W66" s="396"/>
      <c r="X66" s="396"/>
      <c r="Y66" s="396"/>
      <c r="Z66" s="396"/>
      <c r="AA66" s="396"/>
      <c r="AB66" s="388"/>
      <c r="AC66" s="337"/>
    </row>
    <row r="67" spans="1:29" ht="16.5" thickBot="1">
      <c r="A67" s="389" t="s">
        <v>394</v>
      </c>
      <c r="B67" s="390"/>
      <c r="C67" s="391" t="s">
        <v>481</v>
      </c>
      <c r="D67" s="390"/>
      <c r="E67" s="392"/>
      <c r="F67" s="391"/>
      <c r="G67" s="390"/>
      <c r="H67" s="392"/>
      <c r="I67" s="391"/>
      <c r="J67" s="391"/>
      <c r="K67" s="392"/>
      <c r="L67" s="391"/>
      <c r="M67" s="391"/>
      <c r="N67" s="393"/>
      <c r="O67" s="391"/>
      <c r="P67" s="391"/>
      <c r="Q67" s="393"/>
      <c r="R67" s="390"/>
      <c r="S67" s="391"/>
      <c r="T67" s="393"/>
      <c r="U67" s="390"/>
      <c r="V67" s="398"/>
      <c r="W67" s="398"/>
      <c r="X67" s="398"/>
      <c r="Y67" s="398"/>
      <c r="Z67" s="398"/>
      <c r="AA67" s="398"/>
      <c r="AB67" s="394">
        <v>43204</v>
      </c>
      <c r="AC67" s="337"/>
    </row>
    <row r="68" spans="1:29" ht="15.75">
      <c r="A68" s="383" t="s">
        <v>397</v>
      </c>
      <c r="B68" s="384"/>
      <c r="C68" s="385" t="s">
        <v>398</v>
      </c>
      <c r="D68" s="384"/>
      <c r="E68" s="386"/>
      <c r="F68" s="385"/>
      <c r="G68" s="384"/>
      <c r="H68" s="386"/>
      <c r="I68" s="385"/>
      <c r="J68" s="385"/>
      <c r="K68" s="386"/>
      <c r="L68" s="385"/>
      <c r="M68" s="385"/>
      <c r="N68" s="387"/>
      <c r="O68" s="385"/>
      <c r="P68" s="385"/>
      <c r="Q68" s="387"/>
      <c r="R68" s="384"/>
      <c r="S68" s="385"/>
      <c r="T68" s="387"/>
      <c r="U68" s="384"/>
      <c r="V68" s="384"/>
      <c r="W68" s="384"/>
      <c r="X68" s="384"/>
      <c r="Y68" s="384"/>
      <c r="Z68" s="384"/>
      <c r="AA68" s="384"/>
      <c r="AB68" s="388"/>
      <c r="AC68" s="337"/>
    </row>
    <row r="69" spans="1:29" ht="16.5" thickBot="1">
      <c r="A69" s="395" t="s">
        <v>394</v>
      </c>
      <c r="B69" s="390"/>
      <c r="C69" s="391"/>
      <c r="D69" s="390"/>
      <c r="E69" s="392"/>
      <c r="F69" s="391"/>
      <c r="G69" s="390"/>
      <c r="H69" s="392"/>
      <c r="I69" s="391"/>
      <c r="J69" s="391"/>
      <c r="K69" s="392"/>
      <c r="L69" s="391"/>
      <c r="M69" s="391"/>
      <c r="N69" s="393"/>
      <c r="O69" s="391"/>
      <c r="P69" s="391"/>
      <c r="Q69" s="393"/>
      <c r="R69" s="390"/>
      <c r="S69" s="391"/>
      <c r="T69" s="393"/>
      <c r="U69" s="390"/>
      <c r="V69" s="390"/>
      <c r="W69" s="390"/>
      <c r="X69" s="390"/>
      <c r="Y69" s="390"/>
      <c r="Z69" s="390"/>
      <c r="AA69" s="390"/>
      <c r="AB69" s="394">
        <v>43225</v>
      </c>
      <c r="AC69" s="337"/>
    </row>
    <row r="70" spans="1:29" ht="15.75">
      <c r="A70" s="383" t="s">
        <v>399</v>
      </c>
      <c r="B70" s="384"/>
      <c r="C70" s="385" t="s">
        <v>398</v>
      </c>
      <c r="D70" s="384"/>
      <c r="E70" s="386"/>
      <c r="F70" s="385"/>
      <c r="G70" s="384"/>
      <c r="H70" s="386"/>
      <c r="I70" s="385"/>
      <c r="J70" s="385"/>
      <c r="K70" s="386"/>
      <c r="L70" s="385"/>
      <c r="M70" s="385"/>
      <c r="N70" s="387"/>
      <c r="O70" s="385"/>
      <c r="P70" s="385"/>
      <c r="Q70" s="387"/>
      <c r="R70" s="384"/>
      <c r="S70" s="385"/>
      <c r="T70" s="387"/>
      <c r="U70" s="384"/>
      <c r="V70" s="396"/>
      <c r="W70" s="396"/>
      <c r="X70" s="396"/>
      <c r="Y70" s="396"/>
      <c r="Z70" s="396"/>
      <c r="AA70" s="396"/>
      <c r="AB70" s="388"/>
      <c r="AC70" s="337"/>
    </row>
    <row r="71" spans="1:29" ht="16.5" thickBot="1">
      <c r="A71" s="389" t="s">
        <v>394</v>
      </c>
      <c r="B71" s="390"/>
      <c r="C71" s="391"/>
      <c r="D71" s="390"/>
      <c r="E71" s="392"/>
      <c r="F71" s="391"/>
      <c r="G71" s="390"/>
      <c r="H71" s="392"/>
      <c r="I71" s="391"/>
      <c r="J71" s="391"/>
      <c r="K71" s="392"/>
      <c r="L71" s="391"/>
      <c r="M71" s="391"/>
      <c r="N71" s="393"/>
      <c r="O71" s="391"/>
      <c r="P71" s="391"/>
      <c r="Q71" s="393"/>
      <c r="R71" s="390"/>
      <c r="S71" s="391"/>
      <c r="T71" s="393"/>
      <c r="U71" s="390"/>
      <c r="V71" s="398"/>
      <c r="W71" s="398"/>
      <c r="X71" s="398"/>
      <c r="Y71" s="398"/>
      <c r="Z71" s="398"/>
      <c r="AA71" s="398"/>
      <c r="AB71" s="394">
        <v>43330</v>
      </c>
      <c r="AC71" s="337"/>
    </row>
    <row r="72" spans="1:29" ht="15.75">
      <c r="A72" s="436"/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6"/>
      <c r="Y72" s="436"/>
      <c r="Z72" s="436"/>
      <c r="AA72" s="436"/>
      <c r="AB72" s="436"/>
      <c r="AC72" s="337"/>
    </row>
    <row r="73" spans="1:29" ht="15.75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337"/>
    </row>
    <row r="74" spans="1:29" ht="15.75">
      <c r="A74" s="436"/>
      <c r="B74" s="436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6"/>
      <c r="Y74" s="436"/>
      <c r="Z74" s="436"/>
      <c r="AA74" s="436"/>
      <c r="AB74" s="436"/>
      <c r="AC74" s="337"/>
    </row>
    <row r="75" spans="1:29" ht="15.75">
      <c r="A75" s="436"/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436"/>
      <c r="W75" s="436"/>
      <c r="X75" s="436"/>
      <c r="Y75" s="436"/>
      <c r="Z75" s="436"/>
      <c r="AA75" s="436"/>
      <c r="AB75" s="436"/>
      <c r="AC75" s="337"/>
    </row>
    <row r="76" spans="1:29" ht="16.5" thickBot="1">
      <c r="A76" s="436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337"/>
    </row>
    <row r="77" spans="1:29" ht="16.5" thickBot="1">
      <c r="A77" s="452" t="s">
        <v>500</v>
      </c>
      <c r="B77" s="453"/>
      <c r="C77" s="454"/>
      <c r="D77" s="334" t="s">
        <v>357</v>
      </c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455" t="s">
        <v>16</v>
      </c>
      <c r="AC77" s="337"/>
    </row>
    <row r="78" spans="1:29" ht="16.5" thickBot="1">
      <c r="A78" s="456"/>
      <c r="B78" s="457"/>
      <c r="C78" s="458"/>
      <c r="D78" s="459" t="s">
        <v>358</v>
      </c>
      <c r="E78" s="460"/>
      <c r="F78" s="460"/>
      <c r="G78" s="460"/>
      <c r="H78" s="460"/>
      <c r="I78" s="461"/>
      <c r="J78" s="459" t="s">
        <v>359</v>
      </c>
      <c r="K78" s="460"/>
      <c r="L78" s="460"/>
      <c r="M78" s="460"/>
      <c r="N78" s="460"/>
      <c r="O78" s="461"/>
      <c r="P78" s="459" t="s">
        <v>360</v>
      </c>
      <c r="Q78" s="460"/>
      <c r="R78" s="460"/>
      <c r="S78" s="460"/>
      <c r="T78" s="460"/>
      <c r="U78" s="461"/>
      <c r="V78" s="459" t="s">
        <v>361</v>
      </c>
      <c r="W78" s="460"/>
      <c r="X78" s="460"/>
      <c r="Y78" s="460"/>
      <c r="Z78" s="460"/>
      <c r="AA78" s="461"/>
      <c r="AB78" s="462"/>
      <c r="AC78" s="337"/>
    </row>
    <row r="79" spans="1:29" ht="15.75">
      <c r="A79" s="343" t="s">
        <v>362</v>
      </c>
      <c r="B79" s="344" t="s">
        <v>0</v>
      </c>
      <c r="C79" s="345" t="s">
        <v>1</v>
      </c>
      <c r="D79" s="346" t="s">
        <v>363</v>
      </c>
      <c r="E79" s="347" t="s">
        <v>364</v>
      </c>
      <c r="F79" s="348" t="s">
        <v>365</v>
      </c>
      <c r="G79" s="349" t="s">
        <v>366</v>
      </c>
      <c r="H79" s="347" t="s">
        <v>364</v>
      </c>
      <c r="I79" s="350" t="s">
        <v>365</v>
      </c>
      <c r="J79" s="346" t="s">
        <v>363</v>
      </c>
      <c r="K79" s="347" t="s">
        <v>364</v>
      </c>
      <c r="L79" s="348" t="s">
        <v>365</v>
      </c>
      <c r="M79" s="349" t="s">
        <v>366</v>
      </c>
      <c r="N79" s="347" t="s">
        <v>364</v>
      </c>
      <c r="O79" s="350" t="s">
        <v>365</v>
      </c>
      <c r="P79" s="346" t="s">
        <v>363</v>
      </c>
      <c r="Q79" s="347" t="s">
        <v>364</v>
      </c>
      <c r="R79" s="348" t="s">
        <v>365</v>
      </c>
      <c r="S79" s="349" t="s">
        <v>366</v>
      </c>
      <c r="T79" s="347" t="s">
        <v>364</v>
      </c>
      <c r="U79" s="350" t="s">
        <v>365</v>
      </c>
      <c r="V79" s="346" t="s">
        <v>363</v>
      </c>
      <c r="W79" s="347" t="s">
        <v>364</v>
      </c>
      <c r="X79" s="348" t="s">
        <v>365</v>
      </c>
      <c r="Y79" s="349" t="s">
        <v>366</v>
      </c>
      <c r="Z79" s="347" t="s">
        <v>364</v>
      </c>
      <c r="AA79" s="350" t="s">
        <v>365</v>
      </c>
      <c r="AB79" s="351" t="s">
        <v>367</v>
      </c>
      <c r="AC79" s="352" t="s">
        <v>368</v>
      </c>
    </row>
    <row r="80" spans="1:29" ht="15.75">
      <c r="A80" s="353" t="s">
        <v>2</v>
      </c>
      <c r="B80" s="294">
        <v>180</v>
      </c>
      <c r="C80" s="285" t="s">
        <v>466</v>
      </c>
      <c r="D80" s="220">
        <v>1</v>
      </c>
      <c r="E80" s="354">
        <f>IF(D80=1,17,IF(D80=2,15,IF(D80=3,13,IF(D80=4,12,IF(D80=5,11,IF(D80=6,10,IF(D80=7,9,IF(D80=8,8))))))))+IF(D80=9,7,IF(D80=10,6,IF(D80=11,5,IF(D80=12,4,IF(D80=13,3,IF(D80=14,2,IF(D80=15,1)))))))</f>
        <v>17</v>
      </c>
      <c r="F80" s="355"/>
      <c r="G80" s="356">
        <v>1</v>
      </c>
      <c r="H80" s="354">
        <f>IF(G80=1,17,IF(G80=2,15,IF(G80=3,13,IF(G80=4,12,IF(G80=5,11,IF(G80=6,10,IF(G80=7,9,IF(G80=8,8))))))))+IF(G80=9,7,IF(G80=10,6,IF(G80=11,5,IF(G80=12,4,IF(G80=13,3,IF(G80=14,2,IF(G80=15,1)))))))</f>
        <v>17</v>
      </c>
      <c r="I80" s="357"/>
      <c r="J80" s="220">
        <v>1</v>
      </c>
      <c r="K80" s="358"/>
      <c r="L80" s="355"/>
      <c r="M80" s="356">
        <v>1</v>
      </c>
      <c r="N80" s="358">
        <f>IF(M80=1,17,IF(M80=2,15,IF(M80=3,13,IF(M80=4,12,IF(M80=5,11,IF(M80=6,10,IF(M80=7,9,IF(M80=8,8))))))))+IF(M80=9,7,IF(M80=10,6,IF(M80=11,5,IF(M80=12,4,IF(M80=13,3,IF(M80=14,2,IF(M80=15,1)))))))</f>
        <v>17</v>
      </c>
      <c r="O80" s="357"/>
      <c r="P80" s="220" t="s">
        <v>373</v>
      </c>
      <c r="Q80" s="354">
        <f>IF(P80=1,17,IF(P80=2,15,IF(P80=3,13,IF(P80=4,12,IF(P80=5,11,IF(P80=6,10,IF(P80=7,9,IF(P80=8,8))))))))+IF(P80=9,7,IF(P80=10,6,IF(P80=11,5,IF(P80=12,4,IF(P80=13,3,IF(P80=14,2,IF(P80=15,1)))))))</f>
        <v>0</v>
      </c>
      <c r="R80" s="359"/>
      <c r="S80" s="356" t="s">
        <v>373</v>
      </c>
      <c r="T80" s="354">
        <f>IF(S80=1,17,IF(S80=2,15,IF(S80=3,13,IF(S80=4,12,IF(S80=5,11,IF(S80=6,10,IF(S80=7,9,IF(S80=8,8))))))))+IF(S80=9,7,IF(S80=10,6,IF(S80=11,5,IF(S80=12,4,IF(S80=13,3,IF(S80=14,2,IF(S80=15,1)))))))</f>
        <v>0</v>
      </c>
      <c r="U80" s="308"/>
      <c r="V80" s="220"/>
      <c r="W80" s="361">
        <f>IF(V80=1,17,IF(V80=2,15,IF(V80=3,13,IF(V80=4,12,IF(V80=5,11,IF(V80=6,10,IF(V80=7,9,IF(V80=8,8))))))))+IF(V80=9,7,IF(V80=10,6,IF(V80=11,5,IF(V80=12,4,IF(V80=13,3,IF(V80=14,2,IF(V80=15,1)))))))</f>
        <v>0</v>
      </c>
      <c r="X80" s="355"/>
      <c r="Y80" s="356"/>
      <c r="Z80" s="358">
        <f>IF(Y80=1,17,IF(Y80=2,15,IF(Y80=3,13,IF(Y80=4,12,IF(Y80=5,11,IF(Y80=6,10,IF(Y80=7,9,IF(Y80=8,8))))))))+IF(Y80=9,7,IF(Y80=10,6,IF(Y80=11,5,IF(Y80=12,4,IF(Y80=13,3,IF(Y80=14,2,IF(Y80=15,1)))))))</f>
        <v>0</v>
      </c>
      <c r="AA80" s="357"/>
      <c r="AB80" s="362">
        <f>SUM(E80+H80+K80+N80+Q80+T80+W80+Z80-F80-I80-L80-O80-R80-U80-X80-AA80)</f>
        <v>51</v>
      </c>
      <c r="AC80" s="363">
        <v>225</v>
      </c>
    </row>
    <row r="81" spans="1:29" ht="15.75">
      <c r="A81" s="353" t="s">
        <v>3</v>
      </c>
      <c r="B81" s="294">
        <v>105</v>
      </c>
      <c r="C81" s="285" t="s">
        <v>469</v>
      </c>
      <c r="D81" s="220" t="s">
        <v>373</v>
      </c>
      <c r="E81" s="354">
        <f>IF(D81=1,17,IF(D81=2,15,IF(D81=3,13,IF(D81=4,12,IF(D81=5,11,IF(D81=6,10,IF(D81=7,9,IF(D81=8,8))))))))+IF(D81=9,7,IF(D81=10,6,IF(D81=11,5,IF(D81=12,4,IF(D81=13,3,IF(D81=14,2,IF(D81=15,1)))))))</f>
        <v>0</v>
      </c>
      <c r="F81" s="368"/>
      <c r="G81" s="356" t="s">
        <v>373</v>
      </c>
      <c r="H81" s="354">
        <f>IF(G81=1,17,IF(G81=2,15,IF(G81=3,13,IF(G81=4,12,IF(G81=5,11,IF(G81=6,10,IF(G81=7,9,IF(G81=8,8))))))))+IF(G81=9,7,IF(G81=10,6,IF(G81=11,5,IF(G81=12,4,IF(G81=13,3,IF(G81=14,2,IF(G81=15,1)))))))</f>
        <v>0</v>
      </c>
      <c r="I81" s="357"/>
      <c r="J81" s="220">
        <v>2</v>
      </c>
      <c r="K81" s="354"/>
      <c r="L81" s="359"/>
      <c r="M81" s="356">
        <v>2</v>
      </c>
      <c r="N81" s="354">
        <f>IF(M81=1,17,IF(M81=2,15,IF(M81=3,13,IF(M81=4,12,IF(M81=5,11,IF(M81=6,10,IF(M81=7,9,IF(M81=8,8))))))))+IF(M81=9,7,IF(M81=10,6,IF(M81=11,5,IF(M81=12,4,IF(M81=13,3,IF(M81=14,2,IF(M81=15,1)))))))</f>
        <v>15</v>
      </c>
      <c r="O81" s="308"/>
      <c r="P81" s="220">
        <v>1</v>
      </c>
      <c r="Q81" s="358">
        <f>IF(P81=1,17,IF(P81=2,15,IF(P81=3,13,IF(P81=4,12,IF(P81=5,11,IF(P81=6,10,IF(P81=7,9,IF(P81=8,8))))))))+IF(P81=9,7,IF(P81=10,6,IF(P81=11,5,IF(P81=12,4,IF(P81=13,3,IF(P81=14,2,IF(P81=15,1)))))))</f>
        <v>17</v>
      </c>
      <c r="R81" s="355"/>
      <c r="S81" s="356">
        <v>2</v>
      </c>
      <c r="T81" s="358">
        <f>IF(S81=1,17,IF(S81=2,15,IF(S81=3,13,IF(S81=4,12,IF(S81=5,11,IF(S81=6,10,IF(S81=7,9,IF(S81=8,8))))))))+IF(S81=9,7,IF(S81=10,6,IF(S81=11,5,IF(S81=12,4,IF(S81=13,3,IF(S81=14,2,IF(S81=15,1)))))))</f>
        <v>15</v>
      </c>
      <c r="U81" s="357"/>
      <c r="V81" s="220"/>
      <c r="W81" s="358">
        <f>IF(V81=1,17,IF(V81=2,15,IF(V81=3,13,IF(V81=4,12,IF(V81=5,11,IF(V81=6,10,IF(V81=7,9,IF(V81=8,8))))))))+IF(V81=9,7,IF(V81=10,6,IF(V81=11,5,IF(V81=12,4,IF(V81=13,3,IF(V81=14,2,IF(V81=15,1)))))))</f>
        <v>0</v>
      </c>
      <c r="X81" s="355"/>
      <c r="Y81" s="367"/>
      <c r="Z81" s="358">
        <f>IF(Y81=1,17,IF(Y81=2,15,IF(Y81=3,13,IF(Y81=4,12,IF(Y81=5,11,IF(Y81=6,10,IF(Y81=7,9,IF(Y81=8,8))))))))+IF(Y81=9,7,IF(Y81=10,6,IF(Y81=11,5,IF(Y81=12,4,IF(Y81=13,3,IF(Y81=14,2,IF(Y81=15,1)))))))</f>
        <v>0</v>
      </c>
      <c r="AA81" s="357"/>
      <c r="AB81" s="362">
        <f>SUM(E81+H81+K81+N81+Q81+T81+W81+Z81-F81-I81-L81-O81-R81-U81-X81-AA81)</f>
        <v>47</v>
      </c>
      <c r="AC81" s="363">
        <v>220</v>
      </c>
    </row>
    <row r="82" spans="1:29" ht="15.75">
      <c r="A82" s="353" t="s">
        <v>4</v>
      </c>
      <c r="B82" s="295">
        <v>29</v>
      </c>
      <c r="C82" s="296" t="s">
        <v>472</v>
      </c>
      <c r="D82" s="370">
        <v>2</v>
      </c>
      <c r="E82" s="377">
        <f>IF(D82=1,17,IF(D82=2,15,IF(D82=3,13,IF(D82=4,12,IF(D82=5,11,IF(D82=6,10,IF(D82=7,9,IF(D82=8,8))))))))+IF(D82=9,7,IF(D82=10,6,IF(D82=11,5,IF(D82=12,4,IF(D82=13,3,IF(D82=14,2,IF(D82=15,1)))))))</f>
        <v>15</v>
      </c>
      <c r="F82" s="372"/>
      <c r="G82" s="373">
        <v>2</v>
      </c>
      <c r="H82" s="377">
        <f>IF(G82=1,17,IF(G82=2,15,IF(G82=3,13,IF(G82=4,12,IF(G82=5,11,IF(G82=6,10,IF(G82=7,9,IF(G82=8,8))))))))+IF(G82=9,7,IF(G82=10,6,IF(G82=11,5,IF(G82=12,4,IF(G82=13,3,IF(G82=14,2,IF(G82=15,1)))))))</f>
        <v>15</v>
      </c>
      <c r="I82" s="375"/>
      <c r="J82" s="370">
        <v>3</v>
      </c>
      <c r="K82" s="374"/>
      <c r="L82" s="372"/>
      <c r="M82" s="373">
        <v>4</v>
      </c>
      <c r="N82" s="374">
        <f>IF(M82=1,17,IF(M82=2,15,IF(M82=3,13,IF(M82=4,12,IF(M82=5,11,IF(M82=6,10,IF(M82=7,9,IF(M82=8,8))))))))+IF(M82=9,7,IF(M82=10,6,IF(M82=11,5,IF(M82=12,4,IF(M82=13,3,IF(M82=14,2,IF(M82=15,1)))))))</f>
        <v>12</v>
      </c>
      <c r="O82" s="375"/>
      <c r="P82" s="370" t="s">
        <v>373</v>
      </c>
      <c r="Q82" s="377">
        <f>IF(P82=1,17,IF(P82=2,15,IF(P82=3,13,IF(P82=4,12,IF(P82=5,11,IF(P82=6,10,IF(P82=7,9,IF(P82=8,8))))))))+IF(P82=9,7,IF(P82=10,6,IF(P82=11,5,IF(P82=12,4,IF(P82=13,3,IF(P82=14,2,IF(P82=15,1)))))))</f>
        <v>0</v>
      </c>
      <c r="R82" s="423"/>
      <c r="S82" s="373" t="s">
        <v>373</v>
      </c>
      <c r="T82" s="377">
        <f>IF(S82=1,17,IF(S82=2,15,IF(S82=3,13,IF(S82=4,12,IF(S82=5,11,IF(S82=6,10,IF(S82=7,9,IF(S82=8,8))))))))+IF(S82=9,7,IF(S82=10,6,IF(S82=11,5,IF(S82=12,4,IF(S82=13,3,IF(S82=14,2,IF(S82=15,1)))))))</f>
        <v>0</v>
      </c>
      <c r="U82" s="310"/>
      <c r="V82" s="370"/>
      <c r="W82" s="371">
        <f>IF(V82=1,17,IF(V82=2,15,IF(V82=3,13,IF(V82=4,12,IF(V82=5,11,IF(V82=6,10,IF(V82=7,9,IF(V82=8,8))))))))+IF(V82=9,7,IF(V82=10,6,IF(V82=11,5,IF(V82=12,4,IF(V82=13,3,IF(V82=14,2,IF(V82=15,1)))))))</f>
        <v>0</v>
      </c>
      <c r="X82" s="372"/>
      <c r="Y82" s="373"/>
      <c r="Z82" s="374">
        <f>IF(Y82=1,17,IF(Y82=2,15,IF(Y82=3,13,IF(Y82=4,12,IF(Y82=5,11,IF(Y82=6,10,IF(Y82=7,9,IF(Y82=8,8))))))))+IF(Y82=9,7,IF(Y82=10,6,IF(Y82=11,5,IF(Y82=12,4,IF(Y82=13,3,IF(Y82=14,2,IF(Y82=15,1)))))))</f>
        <v>0</v>
      </c>
      <c r="AA82" s="375"/>
      <c r="AB82" s="362">
        <f>SUM(E82+H82+K82+N82+Q82+T82+W82+Z82-F82-I82-L82-O82-R82-U82-X82-AA82)</f>
        <v>42</v>
      </c>
      <c r="AC82" s="363">
        <v>216</v>
      </c>
    </row>
    <row r="83" spans="1:29" ht="15.75">
      <c r="A83" s="353" t="s">
        <v>5</v>
      </c>
      <c r="B83" s="295">
        <v>777</v>
      </c>
      <c r="C83" s="296" t="s">
        <v>478</v>
      </c>
      <c r="D83" s="370" t="s">
        <v>373</v>
      </c>
      <c r="E83" s="377">
        <f>IF(D83=1,17,IF(D83=2,15,IF(D83=3,13,IF(D83=4,12,IF(D83=5,11,IF(D83=6,10,IF(D83=7,9,IF(D83=8,8))))))))+IF(D83=9,7,IF(D83=10,6,IF(D83=11,5,IF(D83=12,4,IF(D83=13,3,IF(D83=14,2,IF(D83=15,1)))))))</f>
        <v>0</v>
      </c>
      <c r="F83" s="430"/>
      <c r="G83" s="373" t="s">
        <v>373</v>
      </c>
      <c r="H83" s="377">
        <f>IF(G83=1,17,IF(G83=2,15,IF(G83=3,13,IF(G83=4,12,IF(G83=5,11,IF(G83=6,10,IF(G83=7,9,IF(G83=8,8))))))))+IF(G83=9,7,IF(G83=10,6,IF(G83=11,5,IF(G83=12,4,IF(G83=13,3,IF(G83=14,2,IF(G83=15,1)))))))</f>
        <v>0</v>
      </c>
      <c r="I83" s="375"/>
      <c r="J83" s="370" t="s">
        <v>373</v>
      </c>
      <c r="K83" s="377"/>
      <c r="L83" s="423"/>
      <c r="M83" s="373" t="s">
        <v>373</v>
      </c>
      <c r="N83" s="377">
        <f>IF(M83=1,17,IF(M83=2,15,IF(M83=3,13,IF(M83=4,12,IF(M83=5,11,IF(M83=6,10,IF(M83=7,9,IF(M83=8,8))))))))+IF(M83=9,7,IF(M83=10,6,IF(M83=11,5,IF(M83=12,4,IF(M83=13,3,IF(M83=14,2,IF(M83=15,1)))))))</f>
        <v>0</v>
      </c>
      <c r="O83" s="310"/>
      <c r="P83" s="370">
        <v>2</v>
      </c>
      <c r="Q83" s="374">
        <f>IF(P83=1,17,IF(P83=2,15,IF(P83=3,13,IF(P83=4,12,IF(P83=5,11,IF(P83=6,10,IF(P83=7,9,IF(P83=8,8))))))))+IF(P83=9,7,IF(P83=10,6,IF(P83=11,5,IF(P83=12,4,IF(P83=13,3,IF(P83=14,2,IF(P83=15,1)))))))</f>
        <v>15</v>
      </c>
      <c r="R83" s="372"/>
      <c r="S83" s="373">
        <v>1</v>
      </c>
      <c r="T83" s="374">
        <f>IF(S83=1,17,IF(S83=2,15,IF(S83=3,13,IF(S83=4,12,IF(S83=5,11,IF(S83=6,10,IF(S83=7,9,IF(S83=8,8))))))))+IF(S83=9,7,IF(S83=10,6,IF(S83=11,5,IF(S83=12,4,IF(S83=13,3,IF(S83=14,2,IF(S83=15,1)))))))</f>
        <v>17</v>
      </c>
      <c r="U83" s="375"/>
      <c r="V83" s="370"/>
      <c r="W83" s="374">
        <f>IF(V83=1,17,IF(V83=2,15,IF(V83=3,13,IF(V83=4,12,IF(V83=5,11,IF(V83=6,10,IF(V83=7,9,IF(V83=8,8))))))))+IF(V83=9,7,IF(V83=10,6,IF(V83=11,5,IF(V83=12,4,IF(V83=13,3,IF(V83=14,2,IF(V83=15,1)))))))</f>
        <v>0</v>
      </c>
      <c r="X83" s="372"/>
      <c r="Y83" s="429"/>
      <c r="Z83" s="374">
        <f>IF(Y83=1,17,IF(Y83=2,15,IF(Y83=3,13,IF(Y83=4,12,IF(Y83=5,11,IF(Y83=6,10,IF(Y83=7,9,IF(Y83=8,8))))))))+IF(Y83=9,7,IF(Y83=10,6,IF(Y83=11,5,IF(Y83=12,4,IF(Y83=13,3,IF(Y83=14,2,IF(Y83=15,1)))))))</f>
        <v>0</v>
      </c>
      <c r="AA83" s="375"/>
      <c r="AB83" s="362">
        <f>SUM(E83+H83+K83+N83+Q83+T83+W83+Z83-F83-I83-L83-O83-R83-U83-X83-AA83)</f>
        <v>32</v>
      </c>
      <c r="AC83" s="363">
        <v>214</v>
      </c>
    </row>
    <row r="84" spans="1:29" ht="16.5" thickBot="1">
      <c r="A84" s="353" t="s">
        <v>6</v>
      </c>
      <c r="B84" s="295">
        <v>37</v>
      </c>
      <c r="C84" s="318" t="s">
        <v>212</v>
      </c>
      <c r="D84" s="370" t="s">
        <v>373</v>
      </c>
      <c r="E84" s="377">
        <f>IF(D84=1,17,IF(D84=2,15,IF(D84=3,13,IF(D84=4,12,IF(D84=5,11,IF(D84=6,10,IF(D84=7,9,IF(D84=8,8))))))))+IF(D84=9,7,IF(D84=10,6,IF(D84=11,5,IF(D84=12,4,IF(D84=13,3,IF(D84=14,2,IF(D84=15,1)))))))</f>
        <v>0</v>
      </c>
      <c r="F84" s="430"/>
      <c r="G84" s="373" t="s">
        <v>373</v>
      </c>
      <c r="H84" s="377">
        <f>IF(G84=1,17,IF(G84=2,15,IF(G84=3,13,IF(G84=4,12,IF(G84=5,11,IF(G84=6,10,IF(G84=7,9,IF(G84=8,8))))))))+IF(G84=9,7,IF(G84=10,6,IF(G84=11,5,IF(G84=12,4,IF(G84=13,3,IF(G84=14,2,IF(G84=15,1)))))))</f>
        <v>0</v>
      </c>
      <c r="I84" s="375"/>
      <c r="J84" s="370">
        <v>4</v>
      </c>
      <c r="K84" s="377"/>
      <c r="L84" s="423"/>
      <c r="M84" s="373">
        <v>3</v>
      </c>
      <c r="N84" s="377">
        <f>IF(M84=1,17,IF(M84=2,15,IF(M84=3,13,IF(M84=4,12,IF(M84=5,11,IF(M84=6,10,IF(M84=7,9,IF(M84=8,8))))))))+IF(M84=9,7,IF(M84=10,6,IF(M84=11,5,IF(M84=12,4,IF(M84=13,3,IF(M84=14,2,IF(M84=15,1)))))))</f>
        <v>13</v>
      </c>
      <c r="O84" s="310"/>
      <c r="P84" s="370" t="s">
        <v>373</v>
      </c>
      <c r="Q84" s="374">
        <f>IF(P84=1,17,IF(P84=2,15,IF(P84=3,13,IF(P84=4,12,IF(P84=5,11,IF(P84=6,10,IF(P84=7,9,IF(P84=8,8))))))))+IF(P84=9,7,IF(P84=10,6,IF(P84=11,5,IF(P84=12,4,IF(P84=13,3,IF(P84=14,2,IF(P84=15,1)))))))</f>
        <v>0</v>
      </c>
      <c r="R84" s="372"/>
      <c r="S84" s="429" t="s">
        <v>373</v>
      </c>
      <c r="T84" s="374">
        <f>IF(S84=1,17,IF(S84=2,15,IF(S84=3,13,IF(S84=4,12,IF(S84=5,11,IF(S84=6,10,IF(S84=7,9,IF(S84=8,8))))))))+IF(S84=9,7,IF(S84=10,6,IF(S84=11,5,IF(S84=12,4,IF(S84=13,3,IF(S84=14,2,IF(S84=15,1)))))))</f>
        <v>0</v>
      </c>
      <c r="U84" s="375"/>
      <c r="V84" s="370"/>
      <c r="W84" s="374">
        <f>IF(V84=1,17,IF(V84=2,15,IF(V84=3,13,IF(V84=4,12,IF(V84=5,11,IF(V84=6,10,IF(V84=7,9,IF(V84=8,8))))))))+IF(V84=9,7,IF(V84=10,6,IF(V84=11,5,IF(V84=12,4,IF(V84=13,3,IF(V84=14,2,IF(V84=15,1)))))))</f>
        <v>0</v>
      </c>
      <c r="X84" s="372"/>
      <c r="Y84" s="429"/>
      <c r="Z84" s="374">
        <f>IF(Y84=1,17,IF(Y84=2,15,IF(Y84=3,13,IF(Y84=4,12,IF(Y84=5,11,IF(Y84=6,10,IF(Y84=7,9,IF(Y84=8,8))))))))+IF(Y84=9,7,IF(Y84=10,6,IF(Y84=11,5,IF(Y84=12,4,IF(Y84=13,3,IF(Y84=14,2,IF(Y84=15,1)))))))</f>
        <v>0</v>
      </c>
      <c r="AA84" s="375"/>
      <c r="AB84" s="362">
        <f>SUM(E84+H84+K84+N84+Q84+T84+W84+Z84-F84-I84-L84-O84-R84-U84-X84-AA84)</f>
        <v>13</v>
      </c>
      <c r="AC84" s="382">
        <v>212</v>
      </c>
    </row>
    <row r="85" spans="1:29" ht="15.75">
      <c r="A85" s="383" t="s">
        <v>389</v>
      </c>
      <c r="B85" s="384"/>
      <c r="C85" s="385" t="s">
        <v>501</v>
      </c>
      <c r="D85" s="384"/>
      <c r="E85" s="386"/>
      <c r="F85" s="385"/>
      <c r="G85" s="384"/>
      <c r="H85" s="386"/>
      <c r="I85" s="385"/>
      <c r="J85" s="385"/>
      <c r="K85" s="386"/>
      <c r="L85" s="385"/>
      <c r="M85" s="385"/>
      <c r="N85" s="387"/>
      <c r="O85" s="385"/>
      <c r="P85" s="385"/>
      <c r="Q85" s="387"/>
      <c r="R85" s="384"/>
      <c r="S85" s="385"/>
      <c r="T85" s="387"/>
      <c r="U85" s="384"/>
      <c r="V85" s="384"/>
      <c r="W85" s="384"/>
      <c r="X85" s="384"/>
      <c r="Y85" s="384"/>
      <c r="Z85" s="384"/>
      <c r="AA85" s="384"/>
      <c r="AB85" s="388"/>
      <c r="AC85" s="337"/>
    </row>
    <row r="86" spans="1:29" ht="16.5" thickBot="1">
      <c r="A86" s="389" t="s">
        <v>391</v>
      </c>
      <c r="B86" s="390"/>
      <c r="C86" s="391" t="s">
        <v>466</v>
      </c>
      <c r="D86" s="390"/>
      <c r="E86" s="392"/>
      <c r="F86" s="391"/>
      <c r="G86" s="390"/>
      <c r="H86" s="392"/>
      <c r="I86" s="391"/>
      <c r="J86" s="391"/>
      <c r="K86" s="392"/>
      <c r="L86" s="391"/>
      <c r="M86" s="391"/>
      <c r="N86" s="393"/>
      <c r="O86" s="391"/>
      <c r="P86" s="391"/>
      <c r="Q86" s="393"/>
      <c r="R86" s="390"/>
      <c r="S86" s="391"/>
      <c r="T86" s="393"/>
      <c r="U86" s="390"/>
      <c r="V86" s="390"/>
      <c r="W86" s="390"/>
      <c r="X86" s="390"/>
      <c r="Y86" s="390"/>
      <c r="Z86" s="390"/>
      <c r="AA86" s="390"/>
      <c r="AB86" s="394">
        <v>43134</v>
      </c>
      <c r="AC86" s="337"/>
    </row>
    <row r="87" spans="1:29" ht="15.75">
      <c r="A87" s="383" t="s">
        <v>392</v>
      </c>
      <c r="B87" s="384"/>
      <c r="C87" s="385" t="s">
        <v>502</v>
      </c>
      <c r="D87" s="384"/>
      <c r="E87" s="386"/>
      <c r="F87" s="385"/>
      <c r="G87" s="384"/>
      <c r="H87" s="386"/>
      <c r="I87" s="385"/>
      <c r="J87" s="385"/>
      <c r="K87" s="386"/>
      <c r="L87" s="385"/>
      <c r="M87" s="385"/>
      <c r="N87" s="387"/>
      <c r="O87" s="385"/>
      <c r="P87" s="385"/>
      <c r="Q87" s="387"/>
      <c r="R87" s="384"/>
      <c r="S87" s="385"/>
      <c r="T87" s="387"/>
      <c r="U87" s="384"/>
      <c r="V87" s="384"/>
      <c r="W87" s="384"/>
      <c r="X87" s="384"/>
      <c r="Y87" s="384"/>
      <c r="Z87" s="384"/>
      <c r="AA87" s="384"/>
      <c r="AB87" s="388"/>
      <c r="AC87" s="337"/>
    </row>
    <row r="88" spans="1:29" ht="16.5" thickBot="1">
      <c r="A88" s="395" t="s">
        <v>394</v>
      </c>
      <c r="B88" s="390"/>
      <c r="C88" s="391" t="s">
        <v>472</v>
      </c>
      <c r="D88" s="390"/>
      <c r="E88" s="392"/>
      <c r="F88" s="391"/>
      <c r="G88" s="390"/>
      <c r="H88" s="392"/>
      <c r="I88" s="391"/>
      <c r="J88" s="391"/>
      <c r="K88" s="392"/>
      <c r="L88" s="391"/>
      <c r="M88" s="391"/>
      <c r="N88" s="393"/>
      <c r="O88" s="391"/>
      <c r="P88" s="391"/>
      <c r="Q88" s="393"/>
      <c r="R88" s="390"/>
      <c r="S88" s="391"/>
      <c r="T88" s="393"/>
      <c r="U88" s="390"/>
      <c r="V88" s="390"/>
      <c r="W88" s="390"/>
      <c r="X88" s="390"/>
      <c r="Y88" s="390"/>
      <c r="Z88" s="390"/>
      <c r="AA88" s="390"/>
      <c r="AB88" s="394">
        <v>43162</v>
      </c>
      <c r="AC88" s="337"/>
    </row>
    <row r="89" spans="1:29" ht="15.75">
      <c r="A89" s="383" t="s">
        <v>395</v>
      </c>
      <c r="B89" s="384"/>
      <c r="C89" s="385" t="s">
        <v>503</v>
      </c>
      <c r="D89" s="384"/>
      <c r="E89" s="386"/>
      <c r="F89" s="385"/>
      <c r="G89" s="384"/>
      <c r="H89" s="386"/>
      <c r="I89" s="385"/>
      <c r="J89" s="385"/>
      <c r="K89" s="386"/>
      <c r="L89" s="385"/>
      <c r="M89" s="385"/>
      <c r="N89" s="387"/>
      <c r="O89" s="385"/>
      <c r="P89" s="385"/>
      <c r="Q89" s="387"/>
      <c r="R89" s="384"/>
      <c r="S89" s="385"/>
      <c r="T89" s="387"/>
      <c r="U89" s="384"/>
      <c r="V89" s="396"/>
      <c r="W89" s="396"/>
      <c r="X89" s="396"/>
      <c r="Y89" s="396"/>
      <c r="Z89" s="396"/>
      <c r="AA89" s="396"/>
      <c r="AB89" s="388"/>
      <c r="AC89" s="337"/>
    </row>
    <row r="90" spans="1:29" ht="16.5" thickBot="1">
      <c r="A90" s="389" t="s">
        <v>394</v>
      </c>
      <c r="B90" s="390"/>
      <c r="C90" s="391" t="s">
        <v>478</v>
      </c>
      <c r="D90" s="390"/>
      <c r="E90" s="392"/>
      <c r="F90" s="391"/>
      <c r="G90" s="390"/>
      <c r="H90" s="392"/>
      <c r="I90" s="391"/>
      <c r="J90" s="391"/>
      <c r="K90" s="392"/>
      <c r="L90" s="391"/>
      <c r="M90" s="391"/>
      <c r="N90" s="393"/>
      <c r="O90" s="391"/>
      <c r="P90" s="391"/>
      <c r="Q90" s="393"/>
      <c r="R90" s="390"/>
      <c r="S90" s="391"/>
      <c r="T90" s="393"/>
      <c r="U90" s="390"/>
      <c r="V90" s="398"/>
      <c r="W90" s="398"/>
      <c r="X90" s="398"/>
      <c r="Y90" s="398"/>
      <c r="Z90" s="398"/>
      <c r="AA90" s="398"/>
      <c r="AB90" s="394">
        <v>43204</v>
      </c>
      <c r="AC90" s="337"/>
    </row>
    <row r="91" spans="1:29" ht="15.75">
      <c r="A91" s="383" t="s">
        <v>397</v>
      </c>
      <c r="B91" s="384"/>
      <c r="C91" s="385" t="s">
        <v>398</v>
      </c>
      <c r="D91" s="384"/>
      <c r="E91" s="386"/>
      <c r="F91" s="385"/>
      <c r="G91" s="384"/>
      <c r="H91" s="386"/>
      <c r="I91" s="385"/>
      <c r="J91" s="385"/>
      <c r="K91" s="386"/>
      <c r="L91" s="385"/>
      <c r="M91" s="385"/>
      <c r="N91" s="387"/>
      <c r="O91" s="385"/>
      <c r="P91" s="385"/>
      <c r="Q91" s="387"/>
      <c r="R91" s="384"/>
      <c r="S91" s="385"/>
      <c r="T91" s="387"/>
      <c r="U91" s="384"/>
      <c r="V91" s="384"/>
      <c r="W91" s="384"/>
      <c r="X91" s="384"/>
      <c r="Y91" s="384"/>
      <c r="Z91" s="384"/>
      <c r="AA91" s="384"/>
      <c r="AB91" s="388"/>
      <c r="AC91" s="337"/>
    </row>
    <row r="92" spans="1:29" ht="16.5" thickBot="1">
      <c r="A92" s="395" t="s">
        <v>394</v>
      </c>
      <c r="B92" s="390"/>
      <c r="C92" s="391"/>
      <c r="D92" s="390"/>
      <c r="E92" s="392"/>
      <c r="F92" s="391"/>
      <c r="G92" s="390"/>
      <c r="H92" s="392"/>
      <c r="I92" s="391"/>
      <c r="J92" s="391"/>
      <c r="K92" s="392"/>
      <c r="L92" s="391"/>
      <c r="M92" s="391"/>
      <c r="N92" s="393"/>
      <c r="O92" s="391"/>
      <c r="P92" s="391"/>
      <c r="Q92" s="393"/>
      <c r="R92" s="390"/>
      <c r="S92" s="391"/>
      <c r="T92" s="393"/>
      <c r="U92" s="390"/>
      <c r="V92" s="390"/>
      <c r="W92" s="390"/>
      <c r="X92" s="390"/>
      <c r="Y92" s="390"/>
      <c r="Z92" s="390"/>
      <c r="AA92" s="390"/>
      <c r="AB92" s="394">
        <v>43225</v>
      </c>
      <c r="AC92" s="337"/>
    </row>
    <row r="93" spans="1:29" ht="15.75">
      <c r="A93" s="383" t="s">
        <v>399</v>
      </c>
      <c r="B93" s="384"/>
      <c r="C93" s="385" t="s">
        <v>398</v>
      </c>
      <c r="D93" s="384"/>
      <c r="E93" s="386"/>
      <c r="F93" s="385"/>
      <c r="G93" s="384"/>
      <c r="H93" s="386"/>
      <c r="I93" s="385"/>
      <c r="J93" s="385"/>
      <c r="K93" s="386"/>
      <c r="L93" s="385"/>
      <c r="M93" s="385"/>
      <c r="N93" s="387"/>
      <c r="O93" s="385"/>
      <c r="P93" s="385"/>
      <c r="Q93" s="387"/>
      <c r="R93" s="384"/>
      <c r="S93" s="385"/>
      <c r="T93" s="387"/>
      <c r="U93" s="384"/>
      <c r="V93" s="396"/>
      <c r="W93" s="396"/>
      <c r="X93" s="396"/>
      <c r="Y93" s="396"/>
      <c r="Z93" s="396"/>
      <c r="AA93" s="396"/>
      <c r="AB93" s="388"/>
      <c r="AC93" s="337"/>
    </row>
    <row r="94" spans="1:29" ht="16.5" thickBot="1">
      <c r="A94" s="389" t="s">
        <v>394</v>
      </c>
      <c r="B94" s="390"/>
      <c r="C94" s="391"/>
      <c r="D94" s="390"/>
      <c r="E94" s="392"/>
      <c r="F94" s="391"/>
      <c r="G94" s="390"/>
      <c r="H94" s="392"/>
      <c r="I94" s="391"/>
      <c r="J94" s="391"/>
      <c r="K94" s="392"/>
      <c r="L94" s="391"/>
      <c r="M94" s="391"/>
      <c r="N94" s="393"/>
      <c r="O94" s="391"/>
      <c r="P94" s="391"/>
      <c r="Q94" s="393"/>
      <c r="R94" s="390"/>
      <c r="S94" s="391"/>
      <c r="T94" s="393"/>
      <c r="U94" s="390"/>
      <c r="V94" s="398"/>
      <c r="W94" s="398"/>
      <c r="X94" s="398"/>
      <c r="Y94" s="398"/>
      <c r="Z94" s="398"/>
      <c r="AA94" s="398"/>
      <c r="AB94" s="394">
        <v>43330</v>
      </c>
      <c r="AC94" s="337"/>
    </row>
    <row r="95" spans="1:29" ht="15.75">
      <c r="A95" s="418"/>
      <c r="B95" s="417"/>
      <c r="C95" s="418"/>
      <c r="D95" s="417"/>
      <c r="E95" s="419"/>
      <c r="F95" s="418"/>
      <c r="G95" s="417"/>
      <c r="H95" s="419"/>
      <c r="I95" s="418"/>
      <c r="J95" s="418"/>
      <c r="K95" s="419"/>
      <c r="L95" s="418"/>
      <c r="M95" s="418"/>
      <c r="N95" s="420"/>
      <c r="O95" s="418"/>
      <c r="P95" s="418"/>
      <c r="Q95" s="420"/>
      <c r="R95" s="417"/>
      <c r="S95" s="418"/>
      <c r="T95" s="420"/>
      <c r="U95" s="417"/>
      <c r="V95" s="467"/>
      <c r="W95" s="467"/>
      <c r="X95" s="467"/>
      <c r="Y95" s="467"/>
      <c r="Z95" s="467"/>
      <c r="AA95" s="467"/>
      <c r="AB95" s="468"/>
      <c r="AC95" s="337"/>
    </row>
    <row r="96" spans="1:29" ht="15.75">
      <c r="A96" s="418"/>
      <c r="B96" s="417"/>
      <c r="C96" s="418"/>
      <c r="D96" s="417"/>
      <c r="E96" s="419"/>
      <c r="F96" s="418"/>
      <c r="G96" s="417"/>
      <c r="H96" s="419"/>
      <c r="I96" s="418"/>
      <c r="J96" s="418"/>
      <c r="K96" s="419"/>
      <c r="L96" s="418"/>
      <c r="M96" s="418"/>
      <c r="N96" s="420"/>
      <c r="O96" s="418"/>
      <c r="P96" s="418"/>
      <c r="Q96" s="420"/>
      <c r="R96" s="417"/>
      <c r="S96" s="418"/>
      <c r="T96" s="420"/>
      <c r="U96" s="417"/>
      <c r="V96" s="467"/>
      <c r="W96" s="467"/>
      <c r="X96" s="467"/>
      <c r="Y96" s="467"/>
      <c r="Z96" s="467"/>
      <c r="AA96" s="467"/>
      <c r="AB96" s="468"/>
      <c r="AC96" s="337"/>
    </row>
    <row r="97" spans="1:29" ht="15.75">
      <c r="A97" s="418"/>
      <c r="B97" s="417"/>
      <c r="C97" s="418"/>
      <c r="D97" s="417"/>
      <c r="E97" s="419"/>
      <c r="F97" s="418"/>
      <c r="G97" s="417"/>
      <c r="H97" s="419"/>
      <c r="I97" s="418"/>
      <c r="J97" s="418"/>
      <c r="K97" s="419"/>
      <c r="L97" s="418"/>
      <c r="M97" s="418"/>
      <c r="N97" s="420"/>
      <c r="O97" s="418"/>
      <c r="P97" s="418"/>
      <c r="Q97" s="420"/>
      <c r="R97" s="417"/>
      <c r="S97" s="418"/>
      <c r="T97" s="420"/>
      <c r="U97" s="417"/>
      <c r="V97" s="467"/>
      <c r="W97" s="467"/>
      <c r="X97" s="467"/>
      <c r="Y97" s="467"/>
      <c r="Z97" s="467"/>
      <c r="AA97" s="467"/>
      <c r="AB97" s="468"/>
      <c r="AC97" s="337"/>
    </row>
    <row r="98" spans="1:29" ht="15.75">
      <c r="A98" s="418"/>
      <c r="B98" s="417"/>
      <c r="C98" s="418"/>
      <c r="D98" s="417"/>
      <c r="E98" s="419"/>
      <c r="F98" s="418"/>
      <c r="G98" s="417"/>
      <c r="H98" s="419"/>
      <c r="I98" s="418"/>
      <c r="J98" s="418"/>
      <c r="K98" s="419"/>
      <c r="L98" s="418"/>
      <c r="M98" s="418"/>
      <c r="N98" s="420"/>
      <c r="O98" s="418"/>
      <c r="P98" s="418"/>
      <c r="Q98" s="420"/>
      <c r="R98" s="417"/>
      <c r="S98" s="418"/>
      <c r="T98" s="420"/>
      <c r="U98" s="417"/>
      <c r="V98" s="467"/>
      <c r="W98" s="467"/>
      <c r="X98" s="467"/>
      <c r="Y98" s="467"/>
      <c r="Z98" s="467"/>
      <c r="AA98" s="467"/>
      <c r="AB98" s="468"/>
      <c r="AC98" s="337"/>
    </row>
    <row r="99" spans="1:29" ht="15.75">
      <c r="A99" s="436"/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  <c r="AB99" s="436"/>
      <c r="AC99" s="337"/>
    </row>
    <row r="100" spans="1:29" ht="16.5" thickBot="1">
      <c r="A100" s="436"/>
      <c r="B100" s="436"/>
      <c r="C100" s="436"/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337"/>
    </row>
    <row r="101" spans="1:29" ht="16.5" thickBot="1">
      <c r="A101" s="452" t="s">
        <v>504</v>
      </c>
      <c r="B101" s="453"/>
      <c r="C101" s="454"/>
      <c r="D101" s="334" t="s">
        <v>357</v>
      </c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455" t="s">
        <v>16</v>
      </c>
      <c r="AC101" s="337"/>
    </row>
    <row r="102" spans="1:29" ht="16.5" thickBot="1">
      <c r="A102" s="456"/>
      <c r="B102" s="457"/>
      <c r="C102" s="458"/>
      <c r="D102" s="459" t="s">
        <v>358</v>
      </c>
      <c r="E102" s="460"/>
      <c r="F102" s="460"/>
      <c r="G102" s="460"/>
      <c r="H102" s="460"/>
      <c r="I102" s="461"/>
      <c r="J102" s="459" t="s">
        <v>359</v>
      </c>
      <c r="K102" s="460"/>
      <c r="L102" s="460"/>
      <c r="M102" s="460"/>
      <c r="N102" s="460"/>
      <c r="O102" s="461"/>
      <c r="P102" s="459" t="s">
        <v>360</v>
      </c>
      <c r="Q102" s="460"/>
      <c r="R102" s="460"/>
      <c r="S102" s="460"/>
      <c r="T102" s="460"/>
      <c r="U102" s="461"/>
      <c r="V102" s="459" t="s">
        <v>361</v>
      </c>
      <c r="W102" s="460"/>
      <c r="X102" s="460"/>
      <c r="Y102" s="460"/>
      <c r="Z102" s="460"/>
      <c r="AA102" s="461"/>
      <c r="AB102" s="462"/>
      <c r="AC102" s="337"/>
    </row>
    <row r="103" spans="1:29" ht="15.75">
      <c r="A103" s="469" t="s">
        <v>362</v>
      </c>
      <c r="B103" s="349" t="s">
        <v>0</v>
      </c>
      <c r="C103" s="345" t="s">
        <v>1</v>
      </c>
      <c r="D103" s="346" t="s">
        <v>363</v>
      </c>
      <c r="E103" s="347" t="s">
        <v>364</v>
      </c>
      <c r="F103" s="348" t="s">
        <v>365</v>
      </c>
      <c r="G103" s="349" t="s">
        <v>366</v>
      </c>
      <c r="H103" s="347" t="s">
        <v>364</v>
      </c>
      <c r="I103" s="350" t="s">
        <v>365</v>
      </c>
      <c r="J103" s="346" t="s">
        <v>363</v>
      </c>
      <c r="K103" s="347" t="s">
        <v>364</v>
      </c>
      <c r="L103" s="348" t="s">
        <v>365</v>
      </c>
      <c r="M103" s="349" t="s">
        <v>366</v>
      </c>
      <c r="N103" s="347" t="s">
        <v>364</v>
      </c>
      <c r="O103" s="350" t="s">
        <v>365</v>
      </c>
      <c r="P103" s="346" t="s">
        <v>363</v>
      </c>
      <c r="Q103" s="347" t="s">
        <v>364</v>
      </c>
      <c r="R103" s="348" t="s">
        <v>365</v>
      </c>
      <c r="S103" s="349" t="s">
        <v>366</v>
      </c>
      <c r="T103" s="347" t="s">
        <v>364</v>
      </c>
      <c r="U103" s="350" t="s">
        <v>365</v>
      </c>
      <c r="V103" s="346" t="s">
        <v>363</v>
      </c>
      <c r="W103" s="347" t="s">
        <v>364</v>
      </c>
      <c r="X103" s="348" t="s">
        <v>365</v>
      </c>
      <c r="Y103" s="349" t="s">
        <v>366</v>
      </c>
      <c r="Z103" s="347" t="s">
        <v>364</v>
      </c>
      <c r="AA103" s="350" t="s">
        <v>365</v>
      </c>
      <c r="AB103" s="351" t="s">
        <v>367</v>
      </c>
      <c r="AC103" s="352" t="s">
        <v>368</v>
      </c>
    </row>
    <row r="104" spans="1:29" ht="15.75">
      <c r="A104" s="470" t="s">
        <v>2</v>
      </c>
      <c r="B104" s="471">
        <v>57</v>
      </c>
      <c r="C104" s="285" t="s">
        <v>85</v>
      </c>
      <c r="D104" s="220">
        <v>4</v>
      </c>
      <c r="E104" s="361">
        <f aca="true" t="shared" si="18" ref="E104:E109">IF(D104=1,17,IF(D104=2,15,IF(D104=3,13,IF(D104=4,12,IF(D104=5,11,IF(D104=6,10,IF(D104=7,9,IF(D104=8,8))))))))+IF(D104=9,7,IF(D104=10,6,IF(D104=11,5,IF(D104=12,4,IF(D104=13,3,IF(D104=14,2,IF(D104=15,1)))))))</f>
        <v>12</v>
      </c>
      <c r="F104" s="355"/>
      <c r="G104" s="356">
        <v>2</v>
      </c>
      <c r="H104" s="358">
        <f aca="true" t="shared" si="19" ref="H104:H109">IF(G104=1,17,IF(G104=2,15,IF(G104=3,13,IF(G104=4,12,IF(G104=5,11,IF(G104=6,10,IF(G104=7,9,IF(G104=8,8))))))))+IF(G104=9,7,IF(G104=10,6,IF(G104=11,5,IF(G104=12,4,IF(G104=13,3,IF(G104=14,2,IF(G104=15,1)))))))</f>
        <v>15</v>
      </c>
      <c r="I104" s="357"/>
      <c r="J104" s="220">
        <v>1</v>
      </c>
      <c r="K104" s="358">
        <f aca="true" t="shared" si="20" ref="K104:K109">IF(J104=1,17,IF(J104=2,15,IF(J104=3,13,IF(J104=4,12,IF(J104=5,11,IF(J104=6,10,IF(J104=7,9,IF(J104=8,8))))))))+IF(J104=9,7,IF(J104=10,6,IF(J104=11,5,IF(J104=12,4,IF(J104=13,3,IF(J104=14,2,IF(J104=15,1)))))))</f>
        <v>17</v>
      </c>
      <c r="L104" s="355"/>
      <c r="M104" s="356">
        <v>1</v>
      </c>
      <c r="N104" s="358">
        <f aca="true" t="shared" si="21" ref="N104:N109">IF(M104=1,17,IF(M104=2,15,IF(M104=3,13,IF(M104=4,12,IF(M104=5,11,IF(M104=6,10,IF(M104=7,9,IF(M104=8,8))))))))+IF(M104=9,7,IF(M104=10,6,IF(M104=11,5,IF(M104=12,4,IF(M104=13,3,IF(M104=14,2,IF(M104=15,1)))))))</f>
        <v>17</v>
      </c>
      <c r="O104" s="357"/>
      <c r="P104" s="220" t="s">
        <v>370</v>
      </c>
      <c r="Q104" s="354">
        <f aca="true" t="shared" si="22" ref="Q104:Q109">IF(P104=1,17,IF(P104=2,15,IF(P104=3,13,IF(P104=4,12,IF(P104=5,11,IF(P104=6,10,IF(P104=7,9,IF(P104=8,8))))))))+IF(P104=9,7,IF(P104=10,6,IF(P104=11,5,IF(P104=12,4,IF(P104=13,3,IF(P104=14,2,IF(P104=15,1)))))))</f>
        <v>0</v>
      </c>
      <c r="R104" s="359"/>
      <c r="S104" s="356">
        <v>1</v>
      </c>
      <c r="T104" s="354">
        <f aca="true" t="shared" si="23" ref="T104:T109">IF(S104=1,17,IF(S104=2,15,IF(S104=3,13,IF(S104=4,12,IF(S104=5,11,IF(S104=6,10,IF(S104=7,9,IF(S104=8,8))))))))+IF(S104=9,7,IF(S104=10,6,IF(S104=11,5,IF(S104=12,4,IF(S104=13,3,IF(S104=14,2,IF(S104=15,1)))))))</f>
        <v>17</v>
      </c>
      <c r="U104" s="308"/>
      <c r="V104" s="220"/>
      <c r="W104" s="361">
        <f aca="true" t="shared" si="24" ref="W104:W109">IF(V104=1,17,IF(V104=2,15,IF(V104=3,13,IF(V104=4,12,IF(V104=5,11,IF(V104=6,10,IF(V104=7,9,IF(V104=8,8))))))))+IF(V104=9,7,IF(V104=10,6,IF(V104=11,5,IF(V104=12,4,IF(V104=13,3,IF(V104=14,2,IF(V104=15,1)))))))</f>
        <v>0</v>
      </c>
      <c r="X104" s="355"/>
      <c r="Y104" s="356"/>
      <c r="Z104" s="358">
        <f aca="true" t="shared" si="25" ref="Z104:Z109">IF(Y104=1,17,IF(Y104=2,15,IF(Y104=3,13,IF(Y104=4,12,IF(Y104=5,11,IF(Y104=6,10,IF(Y104=7,9,IF(Y104=8,8))))))))+IF(Y104=9,7,IF(Y104=10,6,IF(Y104=11,5,IF(Y104=12,4,IF(Y104=13,3,IF(Y104=14,2,IF(Y104=15,1)))))))</f>
        <v>0</v>
      </c>
      <c r="AA104" s="357"/>
      <c r="AB104" s="362">
        <f>SUM(E104+H104+K104+N104+Q104+T104+W104+Z104-F104-I104-L104-O104-R104-U104-X104-AA104)+3</f>
        <v>81</v>
      </c>
      <c r="AC104" s="363">
        <v>225</v>
      </c>
    </row>
    <row r="105" spans="1:29" ht="15.75">
      <c r="A105" s="470" t="s">
        <v>3</v>
      </c>
      <c r="B105" s="471">
        <v>18</v>
      </c>
      <c r="C105" s="285" t="s">
        <v>222</v>
      </c>
      <c r="D105" s="220">
        <v>2</v>
      </c>
      <c r="E105" s="361">
        <f t="shared" si="18"/>
        <v>15</v>
      </c>
      <c r="F105" s="355"/>
      <c r="G105" s="367" t="s">
        <v>370</v>
      </c>
      <c r="H105" s="358">
        <f t="shared" si="19"/>
        <v>0</v>
      </c>
      <c r="I105" s="357"/>
      <c r="J105" s="220">
        <v>2</v>
      </c>
      <c r="K105" s="358">
        <f t="shared" si="20"/>
        <v>15</v>
      </c>
      <c r="L105" s="355"/>
      <c r="M105" s="356">
        <v>2</v>
      </c>
      <c r="N105" s="358">
        <f t="shared" si="21"/>
        <v>15</v>
      </c>
      <c r="O105" s="357"/>
      <c r="P105" s="220">
        <v>1</v>
      </c>
      <c r="Q105" s="354">
        <f t="shared" si="22"/>
        <v>17</v>
      </c>
      <c r="R105" s="359"/>
      <c r="S105" s="356" t="s">
        <v>370</v>
      </c>
      <c r="T105" s="354">
        <f t="shared" si="23"/>
        <v>0</v>
      </c>
      <c r="U105" s="308"/>
      <c r="V105" s="220"/>
      <c r="W105" s="361">
        <f t="shared" si="24"/>
        <v>0</v>
      </c>
      <c r="X105" s="355"/>
      <c r="Y105" s="356"/>
      <c r="Z105" s="358">
        <f t="shared" si="25"/>
        <v>0</v>
      </c>
      <c r="AA105" s="357"/>
      <c r="AB105" s="362">
        <f>SUM(E105+H105+K105+N105+Q105+T105+W105+Z105-F105-I105-L105-O105-R105-U105-X105-AA105)</f>
        <v>62</v>
      </c>
      <c r="AC105" s="363">
        <v>220</v>
      </c>
    </row>
    <row r="106" spans="1:29" ht="15.75">
      <c r="A106" s="470" t="s">
        <v>4</v>
      </c>
      <c r="B106" s="471">
        <v>44</v>
      </c>
      <c r="C106" s="285" t="s">
        <v>474</v>
      </c>
      <c r="D106" s="220">
        <v>1</v>
      </c>
      <c r="E106" s="361">
        <f t="shared" si="18"/>
        <v>17</v>
      </c>
      <c r="F106" s="355"/>
      <c r="G106" s="356">
        <v>1</v>
      </c>
      <c r="H106" s="358">
        <f t="shared" si="19"/>
        <v>17</v>
      </c>
      <c r="I106" s="357"/>
      <c r="J106" s="220" t="s">
        <v>373</v>
      </c>
      <c r="K106" s="358">
        <f t="shared" si="20"/>
        <v>0</v>
      </c>
      <c r="L106" s="355"/>
      <c r="M106" s="356" t="s">
        <v>373</v>
      </c>
      <c r="N106" s="358">
        <f t="shared" si="21"/>
        <v>0</v>
      </c>
      <c r="O106" s="357"/>
      <c r="P106" s="220" t="s">
        <v>373</v>
      </c>
      <c r="Q106" s="354">
        <f t="shared" si="22"/>
        <v>0</v>
      </c>
      <c r="R106" s="359"/>
      <c r="S106" s="356" t="s">
        <v>373</v>
      </c>
      <c r="T106" s="354">
        <f t="shared" si="23"/>
        <v>0</v>
      </c>
      <c r="U106" s="308"/>
      <c r="V106" s="220"/>
      <c r="W106" s="361">
        <f t="shared" si="24"/>
        <v>0</v>
      </c>
      <c r="X106" s="355"/>
      <c r="Y106" s="356"/>
      <c r="Z106" s="358">
        <f t="shared" si="25"/>
        <v>0</v>
      </c>
      <c r="AA106" s="357"/>
      <c r="AB106" s="362">
        <f>SUM(E106+H106+K106+N106+Q106+T106+W106+Z106-F106-I106-L106-O106-R106-U106-X106-AA106)</f>
        <v>34</v>
      </c>
      <c r="AC106" s="363">
        <v>216</v>
      </c>
    </row>
    <row r="107" spans="1:29" ht="15.75">
      <c r="A107" s="470" t="s">
        <v>5</v>
      </c>
      <c r="B107" s="471">
        <v>540</v>
      </c>
      <c r="C107" s="285" t="s">
        <v>477</v>
      </c>
      <c r="D107" s="220">
        <v>3</v>
      </c>
      <c r="E107" s="361">
        <f t="shared" si="18"/>
        <v>13</v>
      </c>
      <c r="F107" s="355"/>
      <c r="G107" s="356">
        <v>3</v>
      </c>
      <c r="H107" s="358">
        <f t="shared" si="19"/>
        <v>13</v>
      </c>
      <c r="I107" s="357"/>
      <c r="J107" s="220" t="s">
        <v>373</v>
      </c>
      <c r="K107" s="358">
        <f t="shared" si="20"/>
        <v>0</v>
      </c>
      <c r="L107" s="355"/>
      <c r="M107" s="356" t="s">
        <v>373</v>
      </c>
      <c r="N107" s="358">
        <f t="shared" si="21"/>
        <v>0</v>
      </c>
      <c r="O107" s="357"/>
      <c r="P107" s="220" t="s">
        <v>370</v>
      </c>
      <c r="Q107" s="354">
        <f t="shared" si="22"/>
        <v>0</v>
      </c>
      <c r="R107" s="359"/>
      <c r="S107" s="356">
        <v>2</v>
      </c>
      <c r="T107" s="354">
        <f t="shared" si="23"/>
        <v>15</v>
      </c>
      <c r="U107" s="308"/>
      <c r="V107" s="220"/>
      <c r="W107" s="361">
        <f t="shared" si="24"/>
        <v>0</v>
      </c>
      <c r="X107" s="355"/>
      <c r="Y107" s="356"/>
      <c r="Z107" s="358">
        <f t="shared" si="25"/>
        <v>0</v>
      </c>
      <c r="AA107" s="357"/>
      <c r="AB107" s="362">
        <f>SUM(E107+H107+K107+N107+Q107+T107+W107+Z107-F107-I107-L107-O107-R107-U107-X107-AA107)</f>
        <v>41</v>
      </c>
      <c r="AC107" s="363">
        <v>214</v>
      </c>
    </row>
    <row r="108" spans="1:29" ht="15.75">
      <c r="A108" s="470" t="s">
        <v>6</v>
      </c>
      <c r="B108" s="472">
        <v>99</v>
      </c>
      <c r="C108" s="296" t="s">
        <v>505</v>
      </c>
      <c r="D108" s="220" t="s">
        <v>373</v>
      </c>
      <c r="E108" s="361">
        <f t="shared" si="18"/>
        <v>0</v>
      </c>
      <c r="F108" s="355"/>
      <c r="G108" s="356" t="s">
        <v>373</v>
      </c>
      <c r="H108" s="358">
        <f t="shared" si="19"/>
        <v>0</v>
      </c>
      <c r="I108" s="357"/>
      <c r="J108" s="220" t="s">
        <v>373</v>
      </c>
      <c r="K108" s="358">
        <f t="shared" si="20"/>
        <v>0</v>
      </c>
      <c r="L108" s="355"/>
      <c r="M108" s="356" t="s">
        <v>373</v>
      </c>
      <c r="N108" s="358">
        <f t="shared" si="21"/>
        <v>0</v>
      </c>
      <c r="O108" s="357"/>
      <c r="P108" s="220">
        <v>2</v>
      </c>
      <c r="Q108" s="354">
        <f t="shared" si="22"/>
        <v>15</v>
      </c>
      <c r="R108" s="359"/>
      <c r="S108" s="356">
        <v>3</v>
      </c>
      <c r="T108" s="354">
        <f t="shared" si="23"/>
        <v>13</v>
      </c>
      <c r="U108" s="308"/>
      <c r="V108" s="220"/>
      <c r="W108" s="361">
        <f t="shared" si="24"/>
        <v>0</v>
      </c>
      <c r="X108" s="355"/>
      <c r="Y108" s="356"/>
      <c r="Z108" s="358">
        <f t="shared" si="25"/>
        <v>0</v>
      </c>
      <c r="AA108" s="357"/>
      <c r="AB108" s="362">
        <f>SUM(E108+H108+K108+N108+Q108+T108+W108+Z108-F108-I108-L108-O108-R108-U108-X108-AA108)</f>
        <v>28</v>
      </c>
      <c r="AC108" s="363">
        <v>212</v>
      </c>
    </row>
    <row r="109" spans="1:29" ht="16.5" thickBot="1">
      <c r="A109" s="470" t="s">
        <v>7</v>
      </c>
      <c r="B109" s="472">
        <v>4</v>
      </c>
      <c r="C109" s="318" t="s">
        <v>483</v>
      </c>
      <c r="D109" s="370" t="s">
        <v>373</v>
      </c>
      <c r="E109" s="371">
        <f t="shared" si="18"/>
        <v>0</v>
      </c>
      <c r="F109" s="430"/>
      <c r="G109" s="373" t="s">
        <v>373</v>
      </c>
      <c r="H109" s="374">
        <f t="shared" si="19"/>
        <v>0</v>
      </c>
      <c r="I109" s="375"/>
      <c r="J109" s="379">
        <v>3</v>
      </c>
      <c r="K109" s="377">
        <f t="shared" si="20"/>
        <v>13</v>
      </c>
      <c r="L109" s="423"/>
      <c r="M109" s="373">
        <v>3</v>
      </c>
      <c r="N109" s="377">
        <f t="shared" si="21"/>
        <v>13</v>
      </c>
      <c r="O109" s="310"/>
      <c r="P109" s="370" t="s">
        <v>373</v>
      </c>
      <c r="Q109" s="374">
        <f t="shared" si="22"/>
        <v>0</v>
      </c>
      <c r="R109" s="372"/>
      <c r="S109" s="429" t="s">
        <v>373</v>
      </c>
      <c r="T109" s="374">
        <f t="shared" si="23"/>
        <v>0</v>
      </c>
      <c r="U109" s="375"/>
      <c r="V109" s="370"/>
      <c r="W109" s="374">
        <f t="shared" si="24"/>
        <v>0</v>
      </c>
      <c r="X109" s="372"/>
      <c r="Y109" s="429"/>
      <c r="Z109" s="374">
        <f t="shared" si="25"/>
        <v>0</v>
      </c>
      <c r="AA109" s="375"/>
      <c r="AB109" s="362">
        <f>SUM(E109+H109+K109+N109+Q109+T109+W109+Z109-F109-I109-L109-O109-R109-U109-X109-AA109)</f>
        <v>26</v>
      </c>
      <c r="AC109" s="363">
        <v>210</v>
      </c>
    </row>
    <row r="110" spans="1:29" ht="15.75">
      <c r="A110" s="383" t="s">
        <v>389</v>
      </c>
      <c r="B110" s="384"/>
      <c r="C110" s="385" t="s">
        <v>506</v>
      </c>
      <c r="D110" s="384"/>
      <c r="E110" s="386"/>
      <c r="F110" s="385"/>
      <c r="G110" s="384"/>
      <c r="H110" s="386"/>
      <c r="I110" s="385"/>
      <c r="J110" s="385"/>
      <c r="K110" s="386"/>
      <c r="L110" s="385"/>
      <c r="M110" s="385"/>
      <c r="N110" s="387"/>
      <c r="O110" s="385"/>
      <c r="P110" s="385"/>
      <c r="Q110" s="387"/>
      <c r="R110" s="384"/>
      <c r="S110" s="385"/>
      <c r="T110" s="387"/>
      <c r="U110" s="384"/>
      <c r="V110" s="384"/>
      <c r="W110" s="384"/>
      <c r="X110" s="384"/>
      <c r="Y110" s="384"/>
      <c r="Z110" s="384"/>
      <c r="AA110" s="384"/>
      <c r="AB110" s="388"/>
      <c r="AC110" s="337"/>
    </row>
    <row r="111" spans="1:29" ht="16.5" thickBot="1">
      <c r="A111" s="389" t="s">
        <v>391</v>
      </c>
      <c r="B111" s="390"/>
      <c r="C111" s="391" t="s">
        <v>85</v>
      </c>
      <c r="D111" s="390"/>
      <c r="E111" s="392"/>
      <c r="F111" s="391"/>
      <c r="G111" s="390"/>
      <c r="H111" s="392"/>
      <c r="I111" s="391"/>
      <c r="J111" s="391"/>
      <c r="K111" s="392"/>
      <c r="L111" s="391"/>
      <c r="M111" s="391"/>
      <c r="N111" s="393"/>
      <c r="O111" s="391"/>
      <c r="P111" s="391"/>
      <c r="Q111" s="393"/>
      <c r="R111" s="390"/>
      <c r="S111" s="391"/>
      <c r="T111" s="393"/>
      <c r="U111" s="390"/>
      <c r="V111" s="390"/>
      <c r="W111" s="390"/>
      <c r="X111" s="390"/>
      <c r="Y111" s="390"/>
      <c r="Z111" s="390"/>
      <c r="AA111" s="390"/>
      <c r="AB111" s="394">
        <v>43134</v>
      </c>
      <c r="AC111" s="337"/>
    </row>
    <row r="112" spans="1:29" ht="15.75">
      <c r="A112" s="383" t="s">
        <v>392</v>
      </c>
      <c r="B112" s="384"/>
      <c r="C112" s="385" t="s">
        <v>507</v>
      </c>
      <c r="D112" s="384"/>
      <c r="E112" s="386"/>
      <c r="F112" s="385"/>
      <c r="G112" s="384"/>
      <c r="H112" s="386"/>
      <c r="I112" s="385"/>
      <c r="J112" s="385"/>
      <c r="K112" s="386"/>
      <c r="L112" s="385"/>
      <c r="M112" s="385"/>
      <c r="N112" s="387"/>
      <c r="O112" s="385"/>
      <c r="P112" s="385"/>
      <c r="Q112" s="387"/>
      <c r="R112" s="384"/>
      <c r="S112" s="385"/>
      <c r="T112" s="387"/>
      <c r="U112" s="384"/>
      <c r="V112" s="384"/>
      <c r="W112" s="384"/>
      <c r="X112" s="384"/>
      <c r="Y112" s="384"/>
      <c r="Z112" s="384"/>
      <c r="AA112" s="384"/>
      <c r="AB112" s="388"/>
      <c r="AC112" s="337"/>
    </row>
    <row r="113" spans="1:29" ht="16.5" thickBot="1">
      <c r="A113" s="395" t="s">
        <v>394</v>
      </c>
      <c r="B113" s="390"/>
      <c r="C113" s="391" t="s">
        <v>85</v>
      </c>
      <c r="D113" s="390"/>
      <c r="E113" s="392"/>
      <c r="F113" s="391"/>
      <c r="G113" s="390"/>
      <c r="H113" s="392"/>
      <c r="I113" s="391"/>
      <c r="J113" s="391"/>
      <c r="K113" s="392"/>
      <c r="L113" s="391"/>
      <c r="M113" s="391"/>
      <c r="N113" s="393"/>
      <c r="O113" s="391"/>
      <c r="P113" s="391"/>
      <c r="Q113" s="393"/>
      <c r="R113" s="390"/>
      <c r="S113" s="391"/>
      <c r="T113" s="393"/>
      <c r="U113" s="390"/>
      <c r="V113" s="390"/>
      <c r="W113" s="390"/>
      <c r="X113" s="390"/>
      <c r="Y113" s="390"/>
      <c r="Z113" s="390"/>
      <c r="AA113" s="390"/>
      <c r="AB113" s="394">
        <v>43162</v>
      </c>
      <c r="AC113" s="337"/>
    </row>
    <row r="114" spans="1:29" ht="15.75">
      <c r="A114" s="383" t="s">
        <v>395</v>
      </c>
      <c r="B114" s="384"/>
      <c r="C114" s="385" t="s">
        <v>508</v>
      </c>
      <c r="D114" s="384"/>
      <c r="E114" s="386"/>
      <c r="F114" s="385"/>
      <c r="G114" s="384"/>
      <c r="H114" s="386"/>
      <c r="I114" s="385"/>
      <c r="J114" s="385"/>
      <c r="K114" s="386"/>
      <c r="L114" s="385"/>
      <c r="M114" s="385"/>
      <c r="N114" s="387"/>
      <c r="O114" s="385"/>
      <c r="P114" s="385"/>
      <c r="Q114" s="387"/>
      <c r="R114" s="384"/>
      <c r="S114" s="385"/>
      <c r="T114" s="387"/>
      <c r="U114" s="384"/>
      <c r="V114" s="396"/>
      <c r="W114" s="396"/>
      <c r="X114" s="396"/>
      <c r="Y114" s="396"/>
      <c r="Z114" s="396"/>
      <c r="AA114" s="396"/>
      <c r="AB114" s="388"/>
      <c r="AC114" s="337"/>
    </row>
    <row r="115" spans="1:29" ht="16.5" thickBot="1">
      <c r="A115" s="389" t="s">
        <v>394</v>
      </c>
      <c r="B115" s="390"/>
      <c r="C115" s="391" t="s">
        <v>85</v>
      </c>
      <c r="D115" s="390"/>
      <c r="E115" s="392"/>
      <c r="F115" s="391"/>
      <c r="G115" s="390"/>
      <c r="H115" s="392"/>
      <c r="I115" s="391"/>
      <c r="J115" s="391"/>
      <c r="K115" s="392"/>
      <c r="L115" s="391"/>
      <c r="M115" s="391"/>
      <c r="N115" s="393"/>
      <c r="O115" s="391"/>
      <c r="P115" s="391"/>
      <c r="Q115" s="393"/>
      <c r="R115" s="390"/>
      <c r="S115" s="391"/>
      <c r="T115" s="393"/>
      <c r="U115" s="390"/>
      <c r="V115" s="398"/>
      <c r="W115" s="398"/>
      <c r="X115" s="398"/>
      <c r="Y115" s="398"/>
      <c r="Z115" s="398"/>
      <c r="AA115" s="398"/>
      <c r="AB115" s="394">
        <v>43204</v>
      </c>
      <c r="AC115" s="337"/>
    </row>
    <row r="116" spans="1:29" ht="15.75">
      <c r="A116" s="383" t="s">
        <v>397</v>
      </c>
      <c r="B116" s="384"/>
      <c r="C116" s="385" t="s">
        <v>398</v>
      </c>
      <c r="D116" s="384"/>
      <c r="E116" s="386"/>
      <c r="F116" s="385"/>
      <c r="G116" s="384"/>
      <c r="H116" s="386"/>
      <c r="I116" s="385"/>
      <c r="J116" s="385"/>
      <c r="K116" s="386"/>
      <c r="L116" s="385"/>
      <c r="M116" s="385"/>
      <c r="N116" s="387"/>
      <c r="O116" s="385"/>
      <c r="P116" s="385"/>
      <c r="Q116" s="387"/>
      <c r="R116" s="384"/>
      <c r="S116" s="385"/>
      <c r="T116" s="387"/>
      <c r="U116" s="384"/>
      <c r="V116" s="384"/>
      <c r="W116" s="384"/>
      <c r="X116" s="384"/>
      <c r="Y116" s="384"/>
      <c r="Z116" s="384"/>
      <c r="AA116" s="384"/>
      <c r="AB116" s="388"/>
      <c r="AC116" s="337"/>
    </row>
    <row r="117" spans="1:29" ht="16.5" thickBot="1">
      <c r="A117" s="395" t="s">
        <v>394</v>
      </c>
      <c r="B117" s="390"/>
      <c r="C117" s="391"/>
      <c r="D117" s="390"/>
      <c r="E117" s="392"/>
      <c r="F117" s="391"/>
      <c r="G117" s="390"/>
      <c r="H117" s="392"/>
      <c r="I117" s="391"/>
      <c r="J117" s="391"/>
      <c r="K117" s="392"/>
      <c r="L117" s="391"/>
      <c r="M117" s="391"/>
      <c r="N117" s="393"/>
      <c r="O117" s="391"/>
      <c r="P117" s="391"/>
      <c r="Q117" s="393"/>
      <c r="R117" s="390"/>
      <c r="S117" s="391"/>
      <c r="T117" s="393"/>
      <c r="U117" s="390"/>
      <c r="V117" s="390"/>
      <c r="W117" s="390"/>
      <c r="X117" s="390"/>
      <c r="Y117" s="390"/>
      <c r="Z117" s="390"/>
      <c r="AA117" s="390"/>
      <c r="AB117" s="394">
        <v>43225</v>
      </c>
      <c r="AC117" s="337"/>
    </row>
    <row r="118" spans="1:29" ht="15.75">
      <c r="A118" s="383" t="s">
        <v>399</v>
      </c>
      <c r="B118" s="384"/>
      <c r="C118" s="385" t="s">
        <v>398</v>
      </c>
      <c r="D118" s="384"/>
      <c r="E118" s="386"/>
      <c r="F118" s="385"/>
      <c r="G118" s="384"/>
      <c r="H118" s="386"/>
      <c r="I118" s="385"/>
      <c r="J118" s="385"/>
      <c r="K118" s="386"/>
      <c r="L118" s="385"/>
      <c r="M118" s="385"/>
      <c r="N118" s="387"/>
      <c r="O118" s="385"/>
      <c r="P118" s="385"/>
      <c r="Q118" s="387"/>
      <c r="R118" s="384"/>
      <c r="S118" s="385"/>
      <c r="T118" s="387"/>
      <c r="U118" s="384"/>
      <c r="V118" s="396"/>
      <c r="W118" s="396"/>
      <c r="X118" s="396"/>
      <c r="Y118" s="396"/>
      <c r="Z118" s="396"/>
      <c r="AA118" s="396"/>
      <c r="AB118" s="388"/>
      <c r="AC118" s="337"/>
    </row>
    <row r="119" spans="1:29" ht="16.5" thickBot="1">
      <c r="A119" s="389" t="s">
        <v>394</v>
      </c>
      <c r="B119" s="390"/>
      <c r="C119" s="391"/>
      <c r="D119" s="390"/>
      <c r="E119" s="392"/>
      <c r="F119" s="391"/>
      <c r="G119" s="390"/>
      <c r="H119" s="392"/>
      <c r="I119" s="391"/>
      <c r="J119" s="391"/>
      <c r="K119" s="392"/>
      <c r="L119" s="391"/>
      <c r="M119" s="391"/>
      <c r="N119" s="393"/>
      <c r="O119" s="391"/>
      <c r="P119" s="391"/>
      <c r="Q119" s="393"/>
      <c r="R119" s="390"/>
      <c r="S119" s="391"/>
      <c r="T119" s="393"/>
      <c r="U119" s="390"/>
      <c r="V119" s="398"/>
      <c r="W119" s="398"/>
      <c r="X119" s="398"/>
      <c r="Y119" s="398"/>
      <c r="Z119" s="398"/>
      <c r="AA119" s="398"/>
      <c r="AB119" s="394">
        <v>43330</v>
      </c>
      <c r="AC119" s="337"/>
    </row>
    <row r="120" spans="1:28" ht="12.75">
      <c r="A120" s="422"/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</row>
    <row r="121" spans="1:28" ht="12.75">
      <c r="A121" s="422"/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2"/>
      <c r="Y121" s="422"/>
      <c r="Z121" s="422"/>
      <c r="AA121" s="422"/>
      <c r="AB121" s="422"/>
    </row>
    <row r="122" spans="1:28" ht="12.75">
      <c r="A122" s="422"/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2"/>
      <c r="Y122" s="422"/>
      <c r="Z122" s="422"/>
      <c r="AA122" s="422"/>
      <c r="AB122" s="422"/>
    </row>
    <row r="123" spans="1:28" ht="12.75">
      <c r="A123" s="422"/>
      <c r="B123" s="422"/>
      <c r="C123" s="422"/>
      <c r="D123" s="422"/>
      <c r="E123" s="422"/>
      <c r="F123" s="422"/>
      <c r="G123" s="422"/>
      <c r="H123" s="422"/>
      <c r="I123" s="422"/>
      <c r="J123" s="422"/>
      <c r="K123" s="422"/>
      <c r="L123" s="422"/>
      <c r="M123" s="422"/>
      <c r="N123" s="422"/>
      <c r="O123" s="422"/>
      <c r="P123" s="422"/>
      <c r="Q123" s="422"/>
      <c r="R123" s="422"/>
      <c r="S123" s="422"/>
      <c r="T123" s="422"/>
      <c r="U123" s="422"/>
      <c r="V123" s="422"/>
      <c r="W123" s="422"/>
      <c r="X123" s="422"/>
      <c r="Y123" s="422"/>
      <c r="Z123" s="422"/>
      <c r="AA123" s="422"/>
      <c r="AB123" s="422"/>
    </row>
    <row r="124" spans="1:28" ht="12.75">
      <c r="A124" s="422"/>
      <c r="B124" s="422"/>
      <c r="C124" s="422"/>
      <c r="D124" s="422"/>
      <c r="E124" s="422"/>
      <c r="F124" s="422"/>
      <c r="G124" s="422"/>
      <c r="H124" s="422"/>
      <c r="I124" s="422"/>
      <c r="J124" s="422"/>
      <c r="K124" s="422"/>
      <c r="L124" s="422"/>
      <c r="M124" s="422"/>
      <c r="N124" s="422"/>
      <c r="O124" s="422"/>
      <c r="P124" s="422"/>
      <c r="Q124" s="422"/>
      <c r="R124" s="422"/>
      <c r="S124" s="422"/>
      <c r="T124" s="422"/>
      <c r="U124" s="422"/>
      <c r="V124" s="422"/>
      <c r="W124" s="422"/>
      <c r="X124" s="422"/>
      <c r="Y124" s="422"/>
      <c r="Z124" s="422"/>
      <c r="AA124" s="422"/>
      <c r="AB124" s="422"/>
    </row>
    <row r="125" spans="1:28" ht="12.75">
      <c r="A125" s="422"/>
      <c r="B125" s="422"/>
      <c r="C125" s="422"/>
      <c r="D125" s="422"/>
      <c r="E125" s="422"/>
      <c r="F125" s="422"/>
      <c r="G125" s="422"/>
      <c r="H125" s="422"/>
      <c r="I125" s="422"/>
      <c r="J125" s="422"/>
      <c r="K125" s="422"/>
      <c r="L125" s="422"/>
      <c r="M125" s="422"/>
      <c r="N125" s="422"/>
      <c r="O125" s="422"/>
      <c r="P125" s="422"/>
      <c r="Q125" s="422"/>
      <c r="R125" s="422"/>
      <c r="S125" s="422"/>
      <c r="T125" s="422"/>
      <c r="U125" s="422"/>
      <c r="V125" s="422"/>
      <c r="W125" s="422"/>
      <c r="X125" s="422"/>
      <c r="Y125" s="422"/>
      <c r="Z125" s="422"/>
      <c r="AA125" s="422"/>
      <c r="AB125" s="422"/>
    </row>
    <row r="126" spans="1:28" ht="12.75">
      <c r="A126" s="422"/>
      <c r="B126" s="422"/>
      <c r="C126" s="422"/>
      <c r="D126" s="422"/>
      <c r="E126" s="422"/>
      <c r="F126" s="422"/>
      <c r="G126" s="422"/>
      <c r="H126" s="422"/>
      <c r="I126" s="422"/>
      <c r="J126" s="422"/>
      <c r="K126" s="422"/>
      <c r="L126" s="422"/>
      <c r="M126" s="422"/>
      <c r="N126" s="422"/>
      <c r="O126" s="422"/>
      <c r="P126" s="422"/>
      <c r="Q126" s="422"/>
      <c r="R126" s="422"/>
      <c r="S126" s="422"/>
      <c r="T126" s="422"/>
      <c r="U126" s="422"/>
      <c r="V126" s="422"/>
      <c r="W126" s="422"/>
      <c r="X126" s="422"/>
      <c r="Y126" s="422"/>
      <c r="Z126" s="422"/>
      <c r="AA126" s="422"/>
      <c r="AB126" s="422"/>
    </row>
    <row r="127" spans="1:28" ht="12.75">
      <c r="A127" s="422"/>
      <c r="B127" s="422"/>
      <c r="C127" s="422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2"/>
      <c r="Y127" s="422"/>
      <c r="Z127" s="422"/>
      <c r="AA127" s="422"/>
      <c r="AB127" s="422"/>
    </row>
    <row r="128" spans="1:28" ht="12.75">
      <c r="A128" s="422"/>
      <c r="B128" s="422"/>
      <c r="C128" s="422"/>
      <c r="D128" s="422"/>
      <c r="E128" s="422"/>
      <c r="F128" s="422"/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2"/>
      <c r="S128" s="422"/>
      <c r="T128" s="422"/>
      <c r="U128" s="422"/>
      <c r="V128" s="422"/>
      <c r="W128" s="422"/>
      <c r="X128" s="422"/>
      <c r="Y128" s="422"/>
      <c r="Z128" s="422"/>
      <c r="AA128" s="422"/>
      <c r="AB128" s="422"/>
    </row>
    <row r="129" spans="1:28" ht="12.75">
      <c r="A129" s="422"/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  <c r="L129" s="422"/>
      <c r="M129" s="422"/>
      <c r="N129" s="422"/>
      <c r="O129" s="422"/>
      <c r="P129" s="422"/>
      <c r="Q129" s="422"/>
      <c r="R129" s="422"/>
      <c r="S129" s="422"/>
      <c r="T129" s="422"/>
      <c r="U129" s="422"/>
      <c r="V129" s="422"/>
      <c r="W129" s="422"/>
      <c r="X129" s="422"/>
      <c r="Y129" s="422"/>
      <c r="Z129" s="422"/>
      <c r="AA129" s="422"/>
      <c r="AB129" s="422"/>
    </row>
    <row r="130" spans="1:28" ht="12.75">
      <c r="A130" s="422"/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Z130" s="422"/>
      <c r="AA130" s="422"/>
      <c r="AB130" s="422"/>
    </row>
    <row r="131" spans="1:28" ht="12.75">
      <c r="A131" s="422"/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422"/>
      <c r="V131" s="422"/>
      <c r="W131" s="422"/>
      <c r="X131" s="422"/>
      <c r="Y131" s="422"/>
      <c r="Z131" s="422"/>
      <c r="AA131" s="422"/>
      <c r="AB131" s="422"/>
    </row>
    <row r="132" spans="1:28" ht="12.75">
      <c r="A132" s="422"/>
      <c r="B132" s="422"/>
      <c r="C132" s="422"/>
      <c r="D132" s="422"/>
      <c r="E132" s="422"/>
      <c r="F132" s="422"/>
      <c r="G132" s="422"/>
      <c r="H132" s="422"/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</row>
    <row r="133" spans="1:28" ht="12.75">
      <c r="A133" s="422"/>
      <c r="B133" s="422"/>
      <c r="C133" s="422"/>
      <c r="D133" s="422"/>
      <c r="E133" s="422"/>
      <c r="F133" s="422"/>
      <c r="G133" s="422"/>
      <c r="H133" s="422"/>
      <c r="I133" s="422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</row>
    <row r="134" spans="1:28" ht="12.75">
      <c r="A134" s="422"/>
      <c r="B134" s="422"/>
      <c r="C134" s="422"/>
      <c r="D134" s="422"/>
      <c r="E134" s="422"/>
      <c r="F134" s="422"/>
      <c r="G134" s="422"/>
      <c r="H134" s="422"/>
      <c r="I134" s="422"/>
      <c r="J134" s="422"/>
      <c r="K134" s="422"/>
      <c r="L134" s="422"/>
      <c r="M134" s="422"/>
      <c r="N134" s="422"/>
      <c r="O134" s="422"/>
      <c r="P134" s="422"/>
      <c r="Q134" s="422"/>
      <c r="R134" s="422"/>
      <c r="S134" s="422"/>
      <c r="T134" s="422"/>
      <c r="U134" s="422"/>
      <c r="V134" s="422"/>
      <c r="W134" s="422"/>
      <c r="X134" s="422"/>
      <c r="Y134" s="422"/>
      <c r="Z134" s="422"/>
      <c r="AA134" s="422"/>
      <c r="AB134" s="422"/>
    </row>
    <row r="135" spans="1:28" ht="12.75">
      <c r="A135" s="422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2"/>
    </row>
    <row r="136" spans="1:28" ht="12.75">
      <c r="A136" s="422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Z136" s="422"/>
      <c r="AA136" s="422"/>
      <c r="AB136" s="422"/>
    </row>
    <row r="137" spans="1:28" ht="12.75">
      <c r="A137" s="422"/>
      <c r="B137" s="422"/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  <c r="X137" s="422"/>
      <c r="Y137" s="422"/>
      <c r="Z137" s="422"/>
      <c r="AA137" s="422"/>
      <c r="AB137" s="422"/>
    </row>
    <row r="138" spans="1:28" ht="12.75">
      <c r="A138" s="422"/>
      <c r="B138" s="422"/>
      <c r="C138" s="422"/>
      <c r="D138" s="422"/>
      <c r="E138" s="422"/>
      <c r="F138" s="422"/>
      <c r="G138" s="422"/>
      <c r="H138" s="422"/>
      <c r="I138" s="422"/>
      <c r="J138" s="422"/>
      <c r="K138" s="422"/>
      <c r="L138" s="422"/>
      <c r="M138" s="422"/>
      <c r="N138" s="422"/>
      <c r="O138" s="422"/>
      <c r="P138" s="422"/>
      <c r="Q138" s="422"/>
      <c r="R138" s="422"/>
      <c r="S138" s="422"/>
      <c r="T138" s="422"/>
      <c r="U138" s="422"/>
      <c r="V138" s="422"/>
      <c r="W138" s="422"/>
      <c r="X138" s="422"/>
      <c r="Y138" s="422"/>
      <c r="Z138" s="422"/>
      <c r="AA138" s="422"/>
      <c r="AB138" s="422"/>
    </row>
    <row r="139" spans="1:28" ht="12.75">
      <c r="A139" s="422"/>
      <c r="B139" s="422"/>
      <c r="C139" s="422"/>
      <c r="D139" s="422"/>
      <c r="E139" s="422"/>
      <c r="F139" s="422"/>
      <c r="G139" s="422"/>
      <c r="H139" s="422"/>
      <c r="I139" s="422"/>
      <c r="J139" s="422"/>
      <c r="K139" s="422"/>
      <c r="L139" s="422"/>
      <c r="M139" s="422"/>
      <c r="N139" s="422"/>
      <c r="O139" s="422"/>
      <c r="P139" s="422"/>
      <c r="Q139" s="422"/>
      <c r="R139" s="422"/>
      <c r="S139" s="422"/>
      <c r="T139" s="422"/>
      <c r="U139" s="422"/>
      <c r="V139" s="422"/>
      <c r="W139" s="422"/>
      <c r="X139" s="422"/>
      <c r="Y139" s="422"/>
      <c r="Z139" s="422"/>
      <c r="AA139" s="422"/>
      <c r="AB139" s="422"/>
    </row>
    <row r="140" spans="1:28" ht="12.75">
      <c r="A140" s="422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22"/>
      <c r="N140" s="422"/>
      <c r="O140" s="422"/>
      <c r="P140" s="422"/>
      <c r="Q140" s="422"/>
      <c r="R140" s="422"/>
      <c r="S140" s="422"/>
      <c r="T140" s="422"/>
      <c r="U140" s="422"/>
      <c r="V140" s="422"/>
      <c r="W140" s="422"/>
      <c r="X140" s="422"/>
      <c r="Y140" s="422"/>
      <c r="Z140" s="422"/>
      <c r="AA140" s="422"/>
      <c r="AB140" s="422"/>
    </row>
    <row r="141" spans="1:28" ht="12.75">
      <c r="A141" s="422"/>
      <c r="B141" s="422"/>
      <c r="C141" s="422"/>
      <c r="D141" s="422"/>
      <c r="E141" s="422"/>
      <c r="F141" s="422"/>
      <c r="G141" s="422"/>
      <c r="H141" s="422"/>
      <c r="I141" s="422"/>
      <c r="J141" s="422"/>
      <c r="K141" s="422"/>
      <c r="L141" s="422"/>
      <c r="M141" s="422"/>
      <c r="N141" s="422"/>
      <c r="O141" s="422"/>
      <c r="P141" s="422"/>
      <c r="Q141" s="422"/>
      <c r="R141" s="422"/>
      <c r="S141" s="422"/>
      <c r="T141" s="422"/>
      <c r="U141" s="422"/>
      <c r="V141" s="422"/>
      <c r="W141" s="422"/>
      <c r="X141" s="422"/>
      <c r="Y141" s="422"/>
      <c r="Z141" s="422"/>
      <c r="AA141" s="422"/>
      <c r="AB141" s="422"/>
    </row>
    <row r="142" spans="1:28" ht="12.75">
      <c r="A142" s="422"/>
      <c r="B142" s="422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422"/>
      <c r="V142" s="422"/>
      <c r="W142" s="422"/>
      <c r="X142" s="422"/>
      <c r="Y142" s="422"/>
      <c r="Z142" s="422"/>
      <c r="AA142" s="422"/>
      <c r="AB142" s="422"/>
    </row>
    <row r="143" spans="1:28" ht="12.75">
      <c r="A143" s="422"/>
      <c r="B143" s="422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422"/>
      <c r="V143" s="422"/>
      <c r="W143" s="422"/>
      <c r="X143" s="422"/>
      <c r="Y143" s="422"/>
      <c r="Z143" s="422"/>
      <c r="AA143" s="422"/>
      <c r="AB143" s="422"/>
    </row>
    <row r="144" spans="1:28" ht="12.75">
      <c r="A144" s="422"/>
      <c r="B144" s="422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</row>
    <row r="145" spans="1:28" ht="12.75">
      <c r="A145" s="422"/>
      <c r="B145" s="422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422"/>
      <c r="V145" s="422"/>
      <c r="W145" s="422"/>
      <c r="X145" s="422"/>
      <c r="Y145" s="422"/>
      <c r="Z145" s="422"/>
      <c r="AA145" s="422"/>
      <c r="AB145" s="422"/>
    </row>
    <row r="146" spans="1:28" ht="12.75">
      <c r="A146" s="422"/>
      <c r="B146" s="422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422"/>
      <c r="V146" s="422"/>
      <c r="W146" s="422"/>
      <c r="X146" s="422"/>
      <c r="Y146" s="422"/>
      <c r="Z146" s="422"/>
      <c r="AA146" s="422"/>
      <c r="AB146" s="422"/>
    </row>
    <row r="147" spans="1:28" ht="12.75">
      <c r="A147" s="422"/>
      <c r="B147" s="422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2"/>
    </row>
    <row r="148" spans="1:28" ht="12.75">
      <c r="A148" s="422"/>
      <c r="B148" s="422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422"/>
      <c r="V148" s="422"/>
      <c r="W148" s="422"/>
      <c r="X148" s="422"/>
      <c r="Y148" s="422"/>
      <c r="Z148" s="422"/>
      <c r="AA148" s="422"/>
      <c r="AB148" s="422"/>
    </row>
    <row r="149" spans="1:28" ht="12.75">
      <c r="A149" s="422"/>
      <c r="B149" s="422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422"/>
      <c r="Z149" s="422"/>
      <c r="AA149" s="422"/>
      <c r="AB149" s="422"/>
    </row>
    <row r="150" spans="1:28" ht="12.75">
      <c r="A150" s="422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422"/>
      <c r="Z150" s="422"/>
      <c r="AA150" s="422"/>
      <c r="AB150" s="422"/>
    </row>
  </sheetData>
  <sheetProtection/>
  <mergeCells count="28">
    <mergeCell ref="A101:C102"/>
    <mergeCell ref="D101:AA101"/>
    <mergeCell ref="AB101:AB102"/>
    <mergeCell ref="D102:I102"/>
    <mergeCell ref="J102:O102"/>
    <mergeCell ref="P102:U102"/>
    <mergeCell ref="V102:AA102"/>
    <mergeCell ref="A77:C78"/>
    <mergeCell ref="D77:AA77"/>
    <mergeCell ref="AB77:AB78"/>
    <mergeCell ref="D78:I78"/>
    <mergeCell ref="J78:O78"/>
    <mergeCell ref="P78:U78"/>
    <mergeCell ref="V78:AA78"/>
    <mergeCell ref="A50:C51"/>
    <mergeCell ref="D50:AA50"/>
    <mergeCell ref="AB50:AB51"/>
    <mergeCell ref="D51:I51"/>
    <mergeCell ref="J51:O51"/>
    <mergeCell ref="P51:U51"/>
    <mergeCell ref="V51:AA51"/>
    <mergeCell ref="A1:C2"/>
    <mergeCell ref="D1:AA1"/>
    <mergeCell ref="AB1:AB2"/>
    <mergeCell ref="D2:I2"/>
    <mergeCell ref="J2:O2"/>
    <mergeCell ref="P2:U2"/>
    <mergeCell ref="V2:A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M47"/>
    </sheetView>
  </sheetViews>
  <sheetFormatPr defaultColWidth="9.140625" defaultRowHeight="12.75"/>
  <cols>
    <col min="1" max="2" width="6.140625" style="1" bestFit="1" customWidth="1"/>
    <col min="3" max="3" width="32.8515625" style="1" bestFit="1" customWidth="1"/>
    <col min="4" max="4" width="10.7109375" style="1" customWidth="1"/>
    <col min="5" max="5" width="7.421875" style="106" hidden="1" customWidth="1"/>
    <col min="6" max="6" width="7.7109375" style="1" hidden="1" customWidth="1"/>
    <col min="7" max="7" width="13.140625" style="1" hidden="1" customWidth="1"/>
    <col min="8" max="8" width="10.7109375" style="1" hidden="1" customWidth="1"/>
    <col min="9" max="9" width="7.7109375" style="1" hidden="1" customWidth="1"/>
    <col min="10" max="10" width="15.7109375" style="1" hidden="1" customWidth="1"/>
    <col min="11" max="11" width="14.421875" style="1" hidden="1" customWidth="1"/>
    <col min="12" max="12" width="7.7109375" style="1" hidden="1" customWidth="1"/>
    <col min="13" max="13" width="12.421875" style="1" customWidth="1"/>
    <col min="14" max="14" width="9.8515625" style="1" customWidth="1"/>
    <col min="15" max="15" width="9.57421875" style="1" customWidth="1"/>
    <col min="16" max="16" width="11.421875" style="1" customWidth="1"/>
    <col min="17" max="19" width="5.7109375" style="1" customWidth="1"/>
    <col min="20" max="16384" width="9.140625" style="1" customWidth="1"/>
  </cols>
  <sheetData>
    <row r="1" spans="1:13" ht="39.75" customHeight="1" thickBot="1">
      <c r="A1" s="322" t="s">
        <v>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</row>
    <row r="2" spans="1:13" s="7" customFormat="1" ht="49.5" customHeight="1" thickBot="1">
      <c r="A2" s="210" t="s">
        <v>55</v>
      </c>
      <c r="B2" s="40" t="s">
        <v>0</v>
      </c>
      <c r="C2" s="211" t="s">
        <v>1</v>
      </c>
      <c r="D2" s="37" t="s">
        <v>31</v>
      </c>
      <c r="E2" s="38" t="s">
        <v>57</v>
      </c>
      <c r="F2" s="39" t="s">
        <v>228</v>
      </c>
      <c r="G2" s="37" t="s">
        <v>52</v>
      </c>
      <c r="H2" s="38" t="s">
        <v>57</v>
      </c>
      <c r="I2" s="39" t="s">
        <v>56</v>
      </c>
      <c r="J2" s="37" t="s">
        <v>32</v>
      </c>
      <c r="K2" s="38" t="s">
        <v>57</v>
      </c>
      <c r="L2" s="117" t="s">
        <v>228</v>
      </c>
      <c r="M2" s="36" t="s">
        <v>16</v>
      </c>
    </row>
    <row r="3" spans="1:13" ht="15.75">
      <c r="A3" s="158" t="s">
        <v>2</v>
      </c>
      <c r="B3" s="213">
        <v>111</v>
      </c>
      <c r="C3" s="214" t="s">
        <v>119</v>
      </c>
      <c r="D3" s="177">
        <v>1</v>
      </c>
      <c r="E3" s="175"/>
      <c r="F3" s="27">
        <f aca="true" t="shared" si="0" ref="F3:F47">IF(D3=1,25,IF(D3=2,20,IF(D3=3,16,IF(D3=4,14,IF(D3=5,12,IF(D3=6,10,IF(D3=7,9,IF(D3=8,8))))))))+IF(D3=9,7,IF(D3=10,6,IF(D3=11,5,IF(D3=12,4,IF(D3=13,3,IF(D3=14,2,IF(D3=15,1)))))))</f>
        <v>25</v>
      </c>
      <c r="G3" s="174"/>
      <c r="H3" s="176"/>
      <c r="I3" s="27">
        <f aca="true" t="shared" si="1" ref="I3:I46">IF(G3=1,25,IF(G3=2,20,IF(G3=3,16,IF(G3=4,14,IF(G3=5,12,IF(G3=6,10,IF(G3=7,9,IF(G3=8,8))))))))+IF(G3=9,7,IF(G3=10,6,IF(G3=11,5,IF(G3=12,4,IF(G3=13,3,IF(G3=14,2,IF(G3=15,1)))))))</f>
        <v>0</v>
      </c>
      <c r="J3" s="25"/>
      <c r="K3" s="26"/>
      <c r="L3" s="27">
        <f aca="true" t="shared" si="2" ref="L3:L46">IF(J3=1,25,IF(J3=2,20,IF(J3=3,16,IF(J3=4,14,IF(J3=5,12,IF(J3=6,10,IF(J3=7,9,IF(J3=8,8))))))))+IF(J3=9,7,IF(J3=10,6,IF(J3=11,5,IF(J3=12,4,IF(J3=13,3,IF(J3=14,2,IF(J3=15,1)))))))</f>
        <v>0</v>
      </c>
      <c r="M3" s="28">
        <f aca="true" t="shared" si="3" ref="M3:M47">SUM(F3+I3+L3+-E3-H3-K3)</f>
        <v>25</v>
      </c>
    </row>
    <row r="4" spans="1:13" ht="15.75">
      <c r="A4" s="130" t="s">
        <v>3</v>
      </c>
      <c r="B4" s="215">
        <v>28</v>
      </c>
      <c r="C4" s="216" t="s">
        <v>59</v>
      </c>
      <c r="D4" s="178">
        <v>2</v>
      </c>
      <c r="E4" s="105"/>
      <c r="F4" s="16">
        <f t="shared" si="0"/>
        <v>20</v>
      </c>
      <c r="G4" s="13"/>
      <c r="H4" s="9"/>
      <c r="I4" s="16">
        <f t="shared" si="1"/>
        <v>0</v>
      </c>
      <c r="J4" s="13"/>
      <c r="K4" s="9"/>
      <c r="L4" s="16">
        <f t="shared" si="2"/>
        <v>0</v>
      </c>
      <c r="M4" s="19">
        <f t="shared" si="3"/>
        <v>20</v>
      </c>
    </row>
    <row r="5" spans="1:13" ht="15.75">
      <c r="A5" s="130" t="s">
        <v>4</v>
      </c>
      <c r="B5" s="215">
        <v>17</v>
      </c>
      <c r="C5" s="216" t="s">
        <v>35</v>
      </c>
      <c r="D5" s="178">
        <v>3</v>
      </c>
      <c r="E5" s="105"/>
      <c r="F5" s="16">
        <f t="shared" si="0"/>
        <v>16</v>
      </c>
      <c r="G5" s="13"/>
      <c r="H5" s="9"/>
      <c r="I5" s="16">
        <f t="shared" si="1"/>
        <v>0</v>
      </c>
      <c r="J5" s="13"/>
      <c r="K5" s="9"/>
      <c r="L5" s="16">
        <f t="shared" si="2"/>
        <v>0</v>
      </c>
      <c r="M5" s="19">
        <f t="shared" si="3"/>
        <v>16</v>
      </c>
    </row>
    <row r="6" spans="1:13" ht="15.75">
      <c r="A6" s="130" t="s">
        <v>5</v>
      </c>
      <c r="B6" s="217">
        <v>10</v>
      </c>
      <c r="C6" s="218" t="s">
        <v>122</v>
      </c>
      <c r="D6" s="178">
        <v>4</v>
      </c>
      <c r="E6" s="105"/>
      <c r="F6" s="16">
        <f t="shared" si="0"/>
        <v>14</v>
      </c>
      <c r="G6" s="13"/>
      <c r="H6" s="9"/>
      <c r="I6" s="16">
        <f t="shared" si="1"/>
        <v>0</v>
      </c>
      <c r="J6" s="13"/>
      <c r="K6" s="9"/>
      <c r="L6" s="16">
        <f t="shared" si="2"/>
        <v>0</v>
      </c>
      <c r="M6" s="19">
        <f t="shared" si="3"/>
        <v>14</v>
      </c>
    </row>
    <row r="7" spans="1:13" ht="15.75">
      <c r="A7" s="130" t="s">
        <v>6</v>
      </c>
      <c r="B7" s="215">
        <v>44</v>
      </c>
      <c r="C7" s="216" t="s">
        <v>120</v>
      </c>
      <c r="D7" s="179">
        <v>5</v>
      </c>
      <c r="E7" s="10"/>
      <c r="F7" s="16">
        <f t="shared" si="0"/>
        <v>12</v>
      </c>
      <c r="G7" s="18"/>
      <c r="H7" s="17"/>
      <c r="I7" s="16">
        <f t="shared" si="1"/>
        <v>0</v>
      </c>
      <c r="J7" s="13"/>
      <c r="K7" s="9"/>
      <c r="L7" s="16">
        <f t="shared" si="2"/>
        <v>0</v>
      </c>
      <c r="M7" s="19">
        <f t="shared" si="3"/>
        <v>12</v>
      </c>
    </row>
    <row r="8" spans="1:13" ht="15.75">
      <c r="A8" s="130" t="s">
        <v>7</v>
      </c>
      <c r="B8" s="215">
        <v>98</v>
      </c>
      <c r="C8" s="216" t="s">
        <v>61</v>
      </c>
      <c r="D8" s="179">
        <v>7</v>
      </c>
      <c r="E8" s="10"/>
      <c r="F8" s="16">
        <f t="shared" si="0"/>
        <v>9</v>
      </c>
      <c r="G8" s="18"/>
      <c r="H8" s="17"/>
      <c r="I8" s="16">
        <f t="shared" si="1"/>
        <v>0</v>
      </c>
      <c r="J8" s="13"/>
      <c r="K8" s="9"/>
      <c r="L8" s="16">
        <f t="shared" si="2"/>
        <v>0</v>
      </c>
      <c r="M8" s="19">
        <f t="shared" si="3"/>
        <v>9</v>
      </c>
    </row>
    <row r="9" spans="1:13" ht="15.75">
      <c r="A9" s="130" t="s">
        <v>8</v>
      </c>
      <c r="B9" s="217">
        <v>386</v>
      </c>
      <c r="C9" s="218" t="s">
        <v>127</v>
      </c>
      <c r="D9" s="178">
        <v>8</v>
      </c>
      <c r="E9" s="105"/>
      <c r="F9" s="16">
        <f t="shared" si="0"/>
        <v>8</v>
      </c>
      <c r="G9" s="13"/>
      <c r="H9" s="9"/>
      <c r="I9" s="16">
        <f t="shared" si="1"/>
        <v>0</v>
      </c>
      <c r="J9" s="75"/>
      <c r="K9" s="9"/>
      <c r="L9" s="16">
        <f t="shared" si="2"/>
        <v>0</v>
      </c>
      <c r="M9" s="19">
        <f t="shared" si="3"/>
        <v>8</v>
      </c>
    </row>
    <row r="10" spans="1:13" ht="15.75">
      <c r="A10" s="130" t="s">
        <v>9</v>
      </c>
      <c r="B10" s="217">
        <v>87</v>
      </c>
      <c r="C10" s="219" t="s">
        <v>129</v>
      </c>
      <c r="D10" s="179">
        <v>10</v>
      </c>
      <c r="E10" s="10"/>
      <c r="F10" s="16">
        <f t="shared" si="0"/>
        <v>6</v>
      </c>
      <c r="G10" s="18"/>
      <c r="H10" s="17"/>
      <c r="I10" s="16">
        <f t="shared" si="1"/>
        <v>0</v>
      </c>
      <c r="J10" s="13"/>
      <c r="K10" s="9"/>
      <c r="L10" s="16">
        <f t="shared" si="2"/>
        <v>0</v>
      </c>
      <c r="M10" s="19">
        <f t="shared" si="3"/>
        <v>6</v>
      </c>
    </row>
    <row r="11" spans="1:13" ht="15.75">
      <c r="A11" s="130" t="s">
        <v>10</v>
      </c>
      <c r="B11" s="217">
        <v>198</v>
      </c>
      <c r="C11" s="218" t="s">
        <v>124</v>
      </c>
      <c r="D11" s="179">
        <v>6</v>
      </c>
      <c r="E11" s="10">
        <v>5</v>
      </c>
      <c r="F11" s="16">
        <f t="shared" si="0"/>
        <v>10</v>
      </c>
      <c r="G11" s="18"/>
      <c r="H11" s="17"/>
      <c r="I11" s="16">
        <f t="shared" si="1"/>
        <v>0</v>
      </c>
      <c r="J11" s="75"/>
      <c r="K11" s="9"/>
      <c r="L11" s="16">
        <f t="shared" si="2"/>
        <v>0</v>
      </c>
      <c r="M11" s="19">
        <f t="shared" si="3"/>
        <v>5</v>
      </c>
    </row>
    <row r="12" spans="1:13" ht="15.75">
      <c r="A12" s="130" t="s">
        <v>11</v>
      </c>
      <c r="B12" s="215">
        <v>75</v>
      </c>
      <c r="C12" s="216" t="s">
        <v>123</v>
      </c>
      <c r="D12" s="179">
        <v>11</v>
      </c>
      <c r="E12" s="10"/>
      <c r="F12" s="16">
        <f t="shared" si="0"/>
        <v>5</v>
      </c>
      <c r="G12" s="18"/>
      <c r="H12" s="17"/>
      <c r="I12" s="16">
        <f t="shared" si="1"/>
        <v>0</v>
      </c>
      <c r="J12" s="13"/>
      <c r="K12" s="9"/>
      <c r="L12" s="16">
        <f t="shared" si="2"/>
        <v>0</v>
      </c>
      <c r="M12" s="19">
        <f t="shared" si="3"/>
        <v>5</v>
      </c>
    </row>
    <row r="13" spans="1:13" ht="15.75">
      <c r="A13" s="130" t="s">
        <v>12</v>
      </c>
      <c r="B13" s="215">
        <v>77</v>
      </c>
      <c r="C13" s="216" t="s">
        <v>33</v>
      </c>
      <c r="D13" s="178">
        <v>12</v>
      </c>
      <c r="E13" s="105"/>
      <c r="F13" s="16">
        <f t="shared" si="0"/>
        <v>4</v>
      </c>
      <c r="G13" s="18"/>
      <c r="H13" s="17"/>
      <c r="I13" s="16">
        <f t="shared" si="1"/>
        <v>0</v>
      </c>
      <c r="J13" s="75"/>
      <c r="K13" s="9"/>
      <c r="L13" s="16">
        <f t="shared" si="2"/>
        <v>0</v>
      </c>
      <c r="M13" s="19">
        <f t="shared" si="3"/>
        <v>4</v>
      </c>
    </row>
    <row r="14" spans="1:13" ht="15.75">
      <c r="A14" s="130" t="s">
        <v>13</v>
      </c>
      <c r="B14" s="217">
        <v>505</v>
      </c>
      <c r="C14" s="218" t="s">
        <v>132</v>
      </c>
      <c r="D14" s="179">
        <v>13</v>
      </c>
      <c r="E14" s="10"/>
      <c r="F14" s="16">
        <f t="shared" si="0"/>
        <v>3</v>
      </c>
      <c r="G14" s="18"/>
      <c r="H14" s="17"/>
      <c r="I14" s="16">
        <f t="shared" si="1"/>
        <v>0</v>
      </c>
      <c r="J14" s="13"/>
      <c r="K14" s="9"/>
      <c r="L14" s="16">
        <f t="shared" si="2"/>
        <v>0</v>
      </c>
      <c r="M14" s="19">
        <f t="shared" si="3"/>
        <v>3</v>
      </c>
    </row>
    <row r="15" spans="1:13" ht="15.75">
      <c r="A15" s="130" t="s">
        <v>14</v>
      </c>
      <c r="B15" s="215">
        <v>15</v>
      </c>
      <c r="C15" s="216" t="s">
        <v>121</v>
      </c>
      <c r="D15" s="179">
        <v>9</v>
      </c>
      <c r="E15" s="10">
        <v>5</v>
      </c>
      <c r="F15" s="16">
        <f t="shared" si="0"/>
        <v>7</v>
      </c>
      <c r="G15" s="18"/>
      <c r="H15" s="17"/>
      <c r="I15" s="16">
        <f t="shared" si="1"/>
        <v>0</v>
      </c>
      <c r="J15" s="13"/>
      <c r="K15" s="9"/>
      <c r="L15" s="16">
        <f t="shared" si="2"/>
        <v>0</v>
      </c>
      <c r="M15" s="19">
        <f t="shared" si="3"/>
        <v>2</v>
      </c>
    </row>
    <row r="16" spans="1:13" ht="15.75">
      <c r="A16" s="130" t="s">
        <v>15</v>
      </c>
      <c r="B16" s="135">
        <v>14</v>
      </c>
      <c r="C16" s="136" t="s">
        <v>130</v>
      </c>
      <c r="D16" s="179">
        <v>18</v>
      </c>
      <c r="E16" s="10"/>
      <c r="F16" s="16">
        <f t="shared" si="0"/>
        <v>0</v>
      </c>
      <c r="G16" s="75"/>
      <c r="H16" s="17"/>
      <c r="I16" s="16">
        <f t="shared" si="1"/>
        <v>0</v>
      </c>
      <c r="J16" s="13"/>
      <c r="K16" s="9"/>
      <c r="L16" s="16">
        <f t="shared" si="2"/>
        <v>0</v>
      </c>
      <c r="M16" s="19">
        <f t="shared" si="3"/>
        <v>0</v>
      </c>
    </row>
    <row r="17" spans="1:13" ht="15.75">
      <c r="A17" s="130" t="s">
        <v>17</v>
      </c>
      <c r="B17" s="215">
        <v>33</v>
      </c>
      <c r="C17" s="216" t="s">
        <v>131</v>
      </c>
      <c r="D17" s="179">
        <v>19</v>
      </c>
      <c r="E17" s="10"/>
      <c r="F17" s="16">
        <f t="shared" si="0"/>
        <v>0</v>
      </c>
      <c r="G17" s="75"/>
      <c r="H17" s="17"/>
      <c r="I17" s="16">
        <f t="shared" si="1"/>
        <v>0</v>
      </c>
      <c r="J17" s="75"/>
      <c r="K17" s="9"/>
      <c r="L17" s="16">
        <f t="shared" si="2"/>
        <v>0</v>
      </c>
      <c r="M17" s="19">
        <f t="shared" si="3"/>
        <v>0</v>
      </c>
    </row>
    <row r="18" spans="1:13" ht="15.75">
      <c r="A18" s="130" t="s">
        <v>18</v>
      </c>
      <c r="B18" s="135">
        <v>55</v>
      </c>
      <c r="C18" s="136" t="s">
        <v>133</v>
      </c>
      <c r="D18" s="179">
        <v>20</v>
      </c>
      <c r="E18" s="10"/>
      <c r="F18" s="16">
        <f t="shared" si="0"/>
        <v>0</v>
      </c>
      <c r="G18" s="75"/>
      <c r="H18" s="17"/>
      <c r="I18" s="16">
        <f t="shared" si="1"/>
        <v>0</v>
      </c>
      <c r="J18" s="75"/>
      <c r="K18" s="9"/>
      <c r="L18" s="16">
        <f t="shared" si="2"/>
        <v>0</v>
      </c>
      <c r="M18" s="19">
        <f t="shared" si="3"/>
        <v>0</v>
      </c>
    </row>
    <row r="19" spans="1:13" ht="15.75">
      <c r="A19" s="130" t="s">
        <v>19</v>
      </c>
      <c r="B19" s="135">
        <v>18</v>
      </c>
      <c r="C19" s="136" t="s">
        <v>134</v>
      </c>
      <c r="D19" s="179">
        <v>24</v>
      </c>
      <c r="E19" s="10"/>
      <c r="F19" s="16">
        <f t="shared" si="0"/>
        <v>0</v>
      </c>
      <c r="G19" s="75"/>
      <c r="H19" s="17"/>
      <c r="I19" s="16">
        <f t="shared" si="1"/>
        <v>0</v>
      </c>
      <c r="J19" s="13"/>
      <c r="K19" s="9"/>
      <c r="L19" s="16">
        <f t="shared" si="2"/>
        <v>0</v>
      </c>
      <c r="M19" s="19">
        <f t="shared" si="3"/>
        <v>0</v>
      </c>
    </row>
    <row r="20" spans="1:13" ht="15.75">
      <c r="A20" s="130" t="s">
        <v>20</v>
      </c>
      <c r="B20" s="135">
        <v>8</v>
      </c>
      <c r="C20" s="136" t="s">
        <v>137</v>
      </c>
      <c r="D20" s="179">
        <v>25</v>
      </c>
      <c r="E20" s="10"/>
      <c r="F20" s="16">
        <f t="shared" si="0"/>
        <v>0</v>
      </c>
      <c r="G20" s="75"/>
      <c r="H20" s="17"/>
      <c r="I20" s="16">
        <f t="shared" si="1"/>
        <v>0</v>
      </c>
      <c r="J20" s="75"/>
      <c r="K20" s="9"/>
      <c r="L20" s="16">
        <f t="shared" si="2"/>
        <v>0</v>
      </c>
      <c r="M20" s="19">
        <f t="shared" si="3"/>
        <v>0</v>
      </c>
    </row>
    <row r="21" spans="1:13" ht="15.75">
      <c r="A21" s="130" t="s">
        <v>21</v>
      </c>
      <c r="B21" s="135">
        <v>229</v>
      </c>
      <c r="C21" s="136" t="s">
        <v>140</v>
      </c>
      <c r="D21" s="179">
        <v>40</v>
      </c>
      <c r="E21" s="10"/>
      <c r="F21" s="16">
        <f t="shared" si="0"/>
        <v>0</v>
      </c>
      <c r="G21" s="75"/>
      <c r="H21" s="17"/>
      <c r="I21" s="16">
        <f t="shared" si="1"/>
        <v>0</v>
      </c>
      <c r="J21" s="13"/>
      <c r="K21" s="9"/>
      <c r="L21" s="16">
        <f t="shared" si="2"/>
        <v>0</v>
      </c>
      <c r="M21" s="19">
        <f t="shared" si="3"/>
        <v>0</v>
      </c>
    </row>
    <row r="22" spans="1:13" ht="15.75">
      <c r="A22" s="130" t="s">
        <v>22</v>
      </c>
      <c r="B22" s="135">
        <v>145</v>
      </c>
      <c r="C22" s="136" t="s">
        <v>148</v>
      </c>
      <c r="D22" s="179">
        <v>14</v>
      </c>
      <c r="E22" s="10">
        <v>2</v>
      </c>
      <c r="F22" s="16">
        <f t="shared" si="0"/>
        <v>2</v>
      </c>
      <c r="G22" s="75"/>
      <c r="H22" s="17"/>
      <c r="I22" s="16">
        <f t="shared" si="1"/>
        <v>0</v>
      </c>
      <c r="J22" s="18"/>
      <c r="K22" s="10"/>
      <c r="L22" s="16">
        <f t="shared" si="2"/>
        <v>0</v>
      </c>
      <c r="M22" s="19">
        <f t="shared" si="3"/>
        <v>0</v>
      </c>
    </row>
    <row r="23" spans="1:13" ht="15.75">
      <c r="A23" s="130" t="s">
        <v>24</v>
      </c>
      <c r="B23" s="220">
        <v>22</v>
      </c>
      <c r="C23" s="221" t="s">
        <v>125</v>
      </c>
      <c r="D23" s="179">
        <v>15</v>
      </c>
      <c r="E23" s="10">
        <v>1</v>
      </c>
      <c r="F23" s="16">
        <f t="shared" si="0"/>
        <v>1</v>
      </c>
      <c r="G23" s="18"/>
      <c r="H23" s="17"/>
      <c r="I23" s="16">
        <f t="shared" si="1"/>
        <v>0</v>
      </c>
      <c r="J23" s="13"/>
      <c r="K23" s="9"/>
      <c r="L23" s="16">
        <f t="shared" si="2"/>
        <v>0</v>
      </c>
      <c r="M23" s="19">
        <f t="shared" si="3"/>
        <v>0</v>
      </c>
    </row>
    <row r="24" spans="1:13" ht="15.75">
      <c r="A24" s="130" t="s">
        <v>27</v>
      </c>
      <c r="B24" s="220">
        <v>26</v>
      </c>
      <c r="C24" s="221" t="s">
        <v>126</v>
      </c>
      <c r="D24" s="178">
        <v>16</v>
      </c>
      <c r="E24" s="105">
        <v>0</v>
      </c>
      <c r="F24" s="16">
        <f t="shared" si="0"/>
        <v>0</v>
      </c>
      <c r="G24" s="75"/>
      <c r="H24" s="9"/>
      <c r="I24" s="16">
        <f t="shared" si="1"/>
        <v>0</v>
      </c>
      <c r="J24" s="75"/>
      <c r="K24" s="9"/>
      <c r="L24" s="16">
        <f t="shared" si="2"/>
        <v>0</v>
      </c>
      <c r="M24" s="19">
        <f t="shared" si="3"/>
        <v>0</v>
      </c>
    </row>
    <row r="25" spans="1:13" ht="15.75">
      <c r="A25" s="130" t="s">
        <v>28</v>
      </c>
      <c r="B25" s="220">
        <v>107</v>
      </c>
      <c r="C25" s="221" t="s">
        <v>128</v>
      </c>
      <c r="D25" s="179">
        <v>17</v>
      </c>
      <c r="E25" s="10">
        <v>0</v>
      </c>
      <c r="F25" s="16">
        <f t="shared" si="0"/>
        <v>0</v>
      </c>
      <c r="G25" s="18"/>
      <c r="H25" s="17"/>
      <c r="I25" s="16">
        <f t="shared" si="1"/>
        <v>0</v>
      </c>
      <c r="J25" s="13"/>
      <c r="K25" s="9"/>
      <c r="L25" s="16">
        <f t="shared" si="2"/>
        <v>0</v>
      </c>
      <c r="M25" s="19">
        <f t="shared" si="3"/>
        <v>0</v>
      </c>
    </row>
    <row r="26" spans="1:13" ht="15.75">
      <c r="A26" s="130" t="s">
        <v>29</v>
      </c>
      <c r="B26" s="135">
        <v>92</v>
      </c>
      <c r="C26" s="136" t="s">
        <v>144</v>
      </c>
      <c r="D26" s="179">
        <v>21</v>
      </c>
      <c r="E26" s="10">
        <v>0</v>
      </c>
      <c r="F26" s="16">
        <f t="shared" si="0"/>
        <v>0</v>
      </c>
      <c r="G26" s="18"/>
      <c r="H26" s="17"/>
      <c r="I26" s="16">
        <f t="shared" si="1"/>
        <v>0</v>
      </c>
      <c r="J26" s="13"/>
      <c r="K26" s="9"/>
      <c r="L26" s="16">
        <f t="shared" si="2"/>
        <v>0</v>
      </c>
      <c r="M26" s="19">
        <f t="shared" si="3"/>
        <v>0</v>
      </c>
    </row>
    <row r="27" spans="1:13" ht="15.75">
      <c r="A27" s="130" t="s">
        <v>30</v>
      </c>
      <c r="B27" s="135">
        <v>305</v>
      </c>
      <c r="C27" s="136" t="s">
        <v>145</v>
      </c>
      <c r="D27" s="179">
        <v>22</v>
      </c>
      <c r="E27" s="10">
        <v>0</v>
      </c>
      <c r="F27" s="16">
        <f t="shared" si="0"/>
        <v>0</v>
      </c>
      <c r="G27" s="18"/>
      <c r="H27" s="17"/>
      <c r="I27" s="16">
        <f t="shared" si="1"/>
        <v>0</v>
      </c>
      <c r="J27" s="13"/>
      <c r="K27" s="9"/>
      <c r="L27" s="16">
        <f t="shared" si="2"/>
        <v>0</v>
      </c>
      <c r="M27" s="19">
        <f t="shared" si="3"/>
        <v>0</v>
      </c>
    </row>
    <row r="28" spans="1:13" ht="15.75">
      <c r="A28" s="130" t="s">
        <v>38</v>
      </c>
      <c r="B28" s="220">
        <v>127</v>
      </c>
      <c r="C28" s="221" t="s">
        <v>63</v>
      </c>
      <c r="D28" s="179">
        <v>23</v>
      </c>
      <c r="E28" s="10">
        <v>0</v>
      </c>
      <c r="F28" s="16">
        <f t="shared" si="0"/>
        <v>0</v>
      </c>
      <c r="G28" s="75"/>
      <c r="H28" s="17"/>
      <c r="I28" s="16">
        <f t="shared" si="1"/>
        <v>0</v>
      </c>
      <c r="J28" s="13"/>
      <c r="K28" s="9"/>
      <c r="L28" s="16">
        <f t="shared" si="2"/>
        <v>0</v>
      </c>
      <c r="M28" s="19">
        <f t="shared" si="3"/>
        <v>0</v>
      </c>
    </row>
    <row r="29" spans="1:13" ht="15.75">
      <c r="A29" s="130" t="s">
        <v>39</v>
      </c>
      <c r="B29" s="220">
        <v>104</v>
      </c>
      <c r="C29" s="221" t="s">
        <v>135</v>
      </c>
      <c r="D29" s="179">
        <v>26</v>
      </c>
      <c r="E29" s="10">
        <v>0</v>
      </c>
      <c r="F29" s="16">
        <f t="shared" si="0"/>
        <v>0</v>
      </c>
      <c r="G29" s="75"/>
      <c r="H29" s="17"/>
      <c r="I29" s="16">
        <f t="shared" si="1"/>
        <v>0</v>
      </c>
      <c r="J29" s="75"/>
      <c r="K29" s="9"/>
      <c r="L29" s="16">
        <f t="shared" si="2"/>
        <v>0</v>
      </c>
      <c r="M29" s="19">
        <f t="shared" si="3"/>
        <v>0</v>
      </c>
    </row>
    <row r="30" spans="1:13" ht="15.75">
      <c r="A30" s="130" t="s">
        <v>40</v>
      </c>
      <c r="B30" s="135">
        <v>7</v>
      </c>
      <c r="C30" s="136" t="s">
        <v>136</v>
      </c>
      <c r="D30" s="179">
        <v>27</v>
      </c>
      <c r="E30" s="10">
        <v>0</v>
      </c>
      <c r="F30" s="16">
        <f t="shared" si="0"/>
        <v>0</v>
      </c>
      <c r="G30" s="75"/>
      <c r="H30" s="17"/>
      <c r="I30" s="16">
        <f t="shared" si="1"/>
        <v>0</v>
      </c>
      <c r="J30" s="75"/>
      <c r="K30" s="9"/>
      <c r="L30" s="16">
        <f t="shared" si="2"/>
        <v>0</v>
      </c>
      <c r="M30" s="19">
        <f t="shared" si="3"/>
        <v>0</v>
      </c>
    </row>
    <row r="31" spans="1:13" ht="15.75">
      <c r="A31" s="130" t="s">
        <v>41</v>
      </c>
      <c r="B31" s="135">
        <v>20</v>
      </c>
      <c r="C31" s="136" t="s">
        <v>64</v>
      </c>
      <c r="D31" s="179">
        <v>28</v>
      </c>
      <c r="E31" s="10">
        <v>0</v>
      </c>
      <c r="F31" s="16">
        <f t="shared" si="0"/>
        <v>0</v>
      </c>
      <c r="G31" s="75"/>
      <c r="H31" s="17"/>
      <c r="I31" s="16">
        <f t="shared" si="1"/>
        <v>0</v>
      </c>
      <c r="J31" s="13"/>
      <c r="K31" s="9"/>
      <c r="L31" s="16">
        <f t="shared" si="2"/>
        <v>0</v>
      </c>
      <c r="M31" s="19">
        <f t="shared" si="3"/>
        <v>0</v>
      </c>
    </row>
    <row r="32" spans="1:13" ht="15.75">
      <c r="A32" s="130" t="s">
        <v>42</v>
      </c>
      <c r="B32" s="135">
        <v>3</v>
      </c>
      <c r="C32" s="136" t="s">
        <v>143</v>
      </c>
      <c r="D32" s="179">
        <v>29</v>
      </c>
      <c r="E32" s="10">
        <v>0</v>
      </c>
      <c r="F32" s="16">
        <f t="shared" si="0"/>
        <v>0</v>
      </c>
      <c r="G32" s="18"/>
      <c r="H32" s="17"/>
      <c r="I32" s="16">
        <f t="shared" si="1"/>
        <v>0</v>
      </c>
      <c r="J32" s="75"/>
      <c r="K32" s="9"/>
      <c r="L32" s="16">
        <f t="shared" si="2"/>
        <v>0</v>
      </c>
      <c r="M32" s="19">
        <f t="shared" si="3"/>
        <v>0</v>
      </c>
    </row>
    <row r="33" spans="1:13" ht="15.75">
      <c r="A33" s="130" t="s">
        <v>43</v>
      </c>
      <c r="B33" s="135">
        <v>16</v>
      </c>
      <c r="C33" s="136" t="s">
        <v>58</v>
      </c>
      <c r="D33" s="179">
        <v>30</v>
      </c>
      <c r="E33" s="10">
        <v>0</v>
      </c>
      <c r="F33" s="16">
        <f t="shared" si="0"/>
        <v>0</v>
      </c>
      <c r="G33" s="75"/>
      <c r="H33" s="17"/>
      <c r="I33" s="16">
        <f t="shared" si="1"/>
        <v>0</v>
      </c>
      <c r="J33" s="75"/>
      <c r="K33" s="9"/>
      <c r="L33" s="16">
        <f t="shared" si="2"/>
        <v>0</v>
      </c>
      <c r="M33" s="19">
        <f t="shared" si="3"/>
        <v>0</v>
      </c>
    </row>
    <row r="34" spans="1:13" ht="15.75">
      <c r="A34" s="130" t="s">
        <v>44</v>
      </c>
      <c r="B34" s="135">
        <v>25</v>
      </c>
      <c r="C34" s="136" t="s">
        <v>142</v>
      </c>
      <c r="D34" s="179">
        <v>31</v>
      </c>
      <c r="E34" s="10">
        <v>0</v>
      </c>
      <c r="F34" s="16">
        <f t="shared" si="0"/>
        <v>0</v>
      </c>
      <c r="G34" s="75"/>
      <c r="H34" s="17"/>
      <c r="I34" s="16">
        <f t="shared" si="1"/>
        <v>0</v>
      </c>
      <c r="J34" s="75"/>
      <c r="K34" s="9"/>
      <c r="L34" s="16">
        <f t="shared" si="2"/>
        <v>0</v>
      </c>
      <c r="M34" s="19">
        <f t="shared" si="3"/>
        <v>0</v>
      </c>
    </row>
    <row r="35" spans="1:13" ht="15.75">
      <c r="A35" s="130" t="s">
        <v>45</v>
      </c>
      <c r="B35" s="135">
        <v>56</v>
      </c>
      <c r="C35" s="136" t="s">
        <v>287</v>
      </c>
      <c r="D35" s="179">
        <v>32</v>
      </c>
      <c r="E35" s="10">
        <v>0</v>
      </c>
      <c r="F35" s="16">
        <f t="shared" si="0"/>
        <v>0</v>
      </c>
      <c r="G35" s="18"/>
      <c r="H35" s="17"/>
      <c r="I35" s="16">
        <f t="shared" si="1"/>
        <v>0</v>
      </c>
      <c r="J35" s="13"/>
      <c r="K35" s="9"/>
      <c r="L35" s="16">
        <f t="shared" si="2"/>
        <v>0</v>
      </c>
      <c r="M35" s="19">
        <f t="shared" si="3"/>
        <v>0</v>
      </c>
    </row>
    <row r="36" spans="1:13" ht="15.75">
      <c r="A36" s="130" t="s">
        <v>46</v>
      </c>
      <c r="B36" s="135">
        <v>62</v>
      </c>
      <c r="C36" s="136" t="s">
        <v>150</v>
      </c>
      <c r="D36" s="179">
        <v>33</v>
      </c>
      <c r="E36" s="10">
        <v>0</v>
      </c>
      <c r="F36" s="16">
        <f t="shared" si="0"/>
        <v>0</v>
      </c>
      <c r="G36" s="75"/>
      <c r="H36" s="17"/>
      <c r="I36" s="16">
        <f t="shared" si="1"/>
        <v>0</v>
      </c>
      <c r="J36" s="75"/>
      <c r="K36" s="9"/>
      <c r="L36" s="16">
        <f t="shared" si="2"/>
        <v>0</v>
      </c>
      <c r="M36" s="19">
        <f t="shared" si="3"/>
        <v>0</v>
      </c>
    </row>
    <row r="37" spans="1:13" ht="15.75">
      <c r="A37" s="130" t="s">
        <v>47</v>
      </c>
      <c r="B37" s="135">
        <v>90</v>
      </c>
      <c r="C37" s="136" t="s">
        <v>138</v>
      </c>
      <c r="D37" s="179">
        <v>34</v>
      </c>
      <c r="E37" s="10">
        <v>0</v>
      </c>
      <c r="F37" s="16">
        <f t="shared" si="0"/>
        <v>0</v>
      </c>
      <c r="G37" s="75"/>
      <c r="H37" s="17"/>
      <c r="I37" s="16">
        <f t="shared" si="1"/>
        <v>0</v>
      </c>
      <c r="J37" s="13"/>
      <c r="K37" s="9"/>
      <c r="L37" s="16">
        <f t="shared" si="2"/>
        <v>0</v>
      </c>
      <c r="M37" s="19">
        <f t="shared" si="3"/>
        <v>0</v>
      </c>
    </row>
    <row r="38" spans="1:13" ht="15.75">
      <c r="A38" s="130" t="s">
        <v>48</v>
      </c>
      <c r="B38" s="135">
        <v>93</v>
      </c>
      <c r="C38" s="136" t="s">
        <v>146</v>
      </c>
      <c r="D38" s="179">
        <v>35</v>
      </c>
      <c r="E38" s="10">
        <v>0</v>
      </c>
      <c r="F38" s="16">
        <f t="shared" si="0"/>
        <v>0</v>
      </c>
      <c r="G38" s="75"/>
      <c r="H38" s="17"/>
      <c r="I38" s="16">
        <f t="shared" si="1"/>
        <v>0</v>
      </c>
      <c r="J38" s="13"/>
      <c r="K38" s="9"/>
      <c r="L38" s="16">
        <f t="shared" si="2"/>
        <v>0</v>
      </c>
      <c r="M38" s="19">
        <f t="shared" si="3"/>
        <v>0</v>
      </c>
    </row>
    <row r="39" spans="1:13" ht="15.75">
      <c r="A39" s="130" t="s">
        <v>49</v>
      </c>
      <c r="B39" s="135">
        <v>100</v>
      </c>
      <c r="C39" s="136" t="s">
        <v>149</v>
      </c>
      <c r="D39" s="179">
        <v>36</v>
      </c>
      <c r="E39" s="10">
        <v>0</v>
      </c>
      <c r="F39" s="16">
        <f t="shared" si="0"/>
        <v>0</v>
      </c>
      <c r="G39" s="75"/>
      <c r="H39" s="17"/>
      <c r="I39" s="16">
        <f t="shared" si="1"/>
        <v>0</v>
      </c>
      <c r="J39" s="13"/>
      <c r="K39" s="9"/>
      <c r="L39" s="16">
        <f t="shared" si="2"/>
        <v>0</v>
      </c>
      <c r="M39" s="19">
        <f t="shared" si="3"/>
        <v>0</v>
      </c>
    </row>
    <row r="40" spans="1:13" ht="15.75">
      <c r="A40" s="130" t="s">
        <v>96</v>
      </c>
      <c r="B40" s="135">
        <v>113</v>
      </c>
      <c r="C40" s="136" t="s">
        <v>151</v>
      </c>
      <c r="D40" s="179">
        <v>37</v>
      </c>
      <c r="E40" s="10">
        <v>0</v>
      </c>
      <c r="F40" s="16">
        <f t="shared" si="0"/>
        <v>0</v>
      </c>
      <c r="G40" s="75"/>
      <c r="H40" s="17"/>
      <c r="I40" s="16">
        <f t="shared" si="1"/>
        <v>0</v>
      </c>
      <c r="J40" s="13"/>
      <c r="K40" s="9"/>
      <c r="L40" s="16">
        <f t="shared" si="2"/>
        <v>0</v>
      </c>
      <c r="M40" s="19">
        <f t="shared" si="3"/>
        <v>0</v>
      </c>
    </row>
    <row r="41" spans="1:13" ht="15.75">
      <c r="A41" s="130" t="s">
        <v>97</v>
      </c>
      <c r="B41" s="135">
        <v>118</v>
      </c>
      <c r="C41" s="137" t="s">
        <v>60</v>
      </c>
      <c r="D41" s="179">
        <v>38</v>
      </c>
      <c r="E41" s="10">
        <v>0</v>
      </c>
      <c r="F41" s="16">
        <f t="shared" si="0"/>
        <v>0</v>
      </c>
      <c r="G41" s="75"/>
      <c r="H41" s="17"/>
      <c r="I41" s="16">
        <f t="shared" si="1"/>
        <v>0</v>
      </c>
      <c r="J41" s="13"/>
      <c r="K41" s="9"/>
      <c r="L41" s="16">
        <f t="shared" si="2"/>
        <v>0</v>
      </c>
      <c r="M41" s="19">
        <f t="shared" si="3"/>
        <v>0</v>
      </c>
    </row>
    <row r="42" spans="1:13" ht="15.75">
      <c r="A42" s="130" t="s">
        <v>98</v>
      </c>
      <c r="B42" s="135">
        <v>218</v>
      </c>
      <c r="C42" s="136" t="s">
        <v>141</v>
      </c>
      <c r="D42" s="179">
        <v>39</v>
      </c>
      <c r="E42" s="10">
        <v>0</v>
      </c>
      <c r="F42" s="16">
        <f t="shared" si="0"/>
        <v>0</v>
      </c>
      <c r="G42" s="75"/>
      <c r="H42" s="17"/>
      <c r="I42" s="16">
        <f t="shared" si="1"/>
        <v>0</v>
      </c>
      <c r="J42" s="13"/>
      <c r="K42" s="9"/>
      <c r="L42" s="16">
        <f t="shared" si="2"/>
        <v>0</v>
      </c>
      <c r="M42" s="19">
        <f t="shared" si="3"/>
        <v>0</v>
      </c>
    </row>
    <row r="43" spans="1:13" ht="15.75">
      <c r="A43" s="130" t="s">
        <v>99</v>
      </c>
      <c r="B43" s="135">
        <v>405</v>
      </c>
      <c r="C43" s="137" t="s">
        <v>115</v>
      </c>
      <c r="D43" s="179">
        <v>41</v>
      </c>
      <c r="E43" s="10">
        <v>0</v>
      </c>
      <c r="F43" s="16">
        <f t="shared" si="0"/>
        <v>0</v>
      </c>
      <c r="G43" s="75"/>
      <c r="H43" s="17"/>
      <c r="I43" s="16">
        <f t="shared" si="1"/>
        <v>0</v>
      </c>
      <c r="J43" s="13"/>
      <c r="K43" s="9"/>
      <c r="L43" s="16">
        <f t="shared" si="2"/>
        <v>0</v>
      </c>
      <c r="M43" s="19">
        <f t="shared" si="3"/>
        <v>0</v>
      </c>
    </row>
    <row r="44" spans="1:13" ht="15.75">
      <c r="A44" s="130" t="s">
        <v>100</v>
      </c>
      <c r="B44" s="135">
        <v>444</v>
      </c>
      <c r="C44" s="136" t="s">
        <v>147</v>
      </c>
      <c r="D44" s="179">
        <v>42</v>
      </c>
      <c r="E44" s="10">
        <v>0</v>
      </c>
      <c r="F44" s="16">
        <f t="shared" si="0"/>
        <v>0</v>
      </c>
      <c r="G44" s="75"/>
      <c r="H44" s="17"/>
      <c r="I44" s="16">
        <f t="shared" si="1"/>
        <v>0</v>
      </c>
      <c r="J44" s="13"/>
      <c r="K44" s="9"/>
      <c r="L44" s="16">
        <f t="shared" si="2"/>
        <v>0</v>
      </c>
      <c r="M44" s="19">
        <f t="shared" si="3"/>
        <v>0</v>
      </c>
    </row>
    <row r="45" spans="1:13" ht="15.75">
      <c r="A45" s="130" t="s">
        <v>101</v>
      </c>
      <c r="B45" s="135">
        <v>777</v>
      </c>
      <c r="C45" s="136" t="s">
        <v>139</v>
      </c>
      <c r="D45" s="179">
        <v>43</v>
      </c>
      <c r="E45" s="10">
        <v>0</v>
      </c>
      <c r="F45" s="16">
        <f t="shared" si="0"/>
        <v>0</v>
      </c>
      <c r="G45" s="75"/>
      <c r="H45" s="17"/>
      <c r="I45" s="16">
        <f t="shared" si="1"/>
        <v>0</v>
      </c>
      <c r="J45" s="13"/>
      <c r="K45" s="9"/>
      <c r="L45" s="16">
        <f t="shared" si="2"/>
        <v>0</v>
      </c>
      <c r="M45" s="19">
        <f t="shared" si="3"/>
        <v>0</v>
      </c>
    </row>
    <row r="46" spans="1:13" ht="15.75">
      <c r="A46" s="130" t="s">
        <v>102</v>
      </c>
      <c r="B46" s="135">
        <v>19</v>
      </c>
      <c r="C46" s="136" t="s">
        <v>152</v>
      </c>
      <c r="D46" s="179">
        <v>44</v>
      </c>
      <c r="E46" s="10">
        <v>0</v>
      </c>
      <c r="F46" s="16">
        <f t="shared" si="0"/>
        <v>0</v>
      </c>
      <c r="G46" s="75"/>
      <c r="H46" s="17"/>
      <c r="I46" s="16">
        <f t="shared" si="1"/>
        <v>0</v>
      </c>
      <c r="J46" s="13"/>
      <c r="K46" s="9"/>
      <c r="L46" s="16">
        <f t="shared" si="2"/>
        <v>0</v>
      </c>
      <c r="M46" s="19">
        <f t="shared" si="3"/>
        <v>0</v>
      </c>
    </row>
    <row r="47" spans="1:13" ht="16.5" thickBot="1">
      <c r="A47" s="131" t="s">
        <v>103</v>
      </c>
      <c r="B47" s="138">
        <v>114</v>
      </c>
      <c r="C47" s="139" t="s">
        <v>65</v>
      </c>
      <c r="D47" s="173">
        <v>45</v>
      </c>
      <c r="E47" s="172">
        <v>0</v>
      </c>
      <c r="F47" s="31">
        <f t="shared" si="0"/>
        <v>0</v>
      </c>
      <c r="G47" s="104"/>
      <c r="H47" s="103"/>
      <c r="I47" s="102"/>
      <c r="J47" s="104"/>
      <c r="K47" s="103"/>
      <c r="L47" s="102"/>
      <c r="M47" s="20">
        <f t="shared" si="3"/>
        <v>0</v>
      </c>
    </row>
    <row r="52" ht="16.5" thickBot="1"/>
    <row r="53" spans="1:13" ht="39.75" thickBot="1">
      <c r="A53" s="325" t="s">
        <v>104</v>
      </c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7"/>
    </row>
    <row r="54" spans="1:13" ht="51.75" thickBot="1">
      <c r="A54" s="186" t="s">
        <v>55</v>
      </c>
      <c r="B54" s="83" t="s">
        <v>0</v>
      </c>
      <c r="C54" s="186" t="s">
        <v>1</v>
      </c>
      <c r="D54" s="187" t="s">
        <v>31</v>
      </c>
      <c r="E54" s="188" t="s">
        <v>57</v>
      </c>
      <c r="F54" s="189" t="s">
        <v>56</v>
      </c>
      <c r="G54" s="190" t="s">
        <v>52</v>
      </c>
      <c r="H54" s="191" t="s">
        <v>57</v>
      </c>
      <c r="I54" s="192" t="s">
        <v>56</v>
      </c>
      <c r="J54" s="193" t="s">
        <v>32</v>
      </c>
      <c r="K54" s="191" t="s">
        <v>57</v>
      </c>
      <c r="L54" s="194" t="s">
        <v>56</v>
      </c>
      <c r="M54" s="186" t="s">
        <v>16</v>
      </c>
    </row>
    <row r="55" spans="1:13" ht="15.75">
      <c r="A55" s="132" t="s">
        <v>2</v>
      </c>
      <c r="B55" s="180">
        <v>111</v>
      </c>
      <c r="C55" s="181" t="s">
        <v>119</v>
      </c>
      <c r="D55" s="196">
        <v>1</v>
      </c>
      <c r="E55" s="202"/>
      <c r="F55" s="199">
        <f aca="true" t="shared" si="4" ref="F55:F79">IF(D55=1,25,IF(D55=2,20,IF(D55=3,16,IF(D55=4,14,IF(D55=5,12,IF(D55=6,10,IF(D55=7,9,IF(D55=8,8))))))))+IF(D55=9,7,IF(D55=10,6,IF(D55=11,5,IF(D55=12,4,IF(D55=13,3,IF(D55=14,2,IF(D55=15,1)))))))</f>
        <v>25</v>
      </c>
      <c r="G55" s="9"/>
      <c r="H55" s="2"/>
      <c r="I55" s="3">
        <f aca="true" t="shared" si="5" ref="I55:I79">IF(G55=1,25,IF(G55=2,20,IF(G55=3,16,IF(G55=4,14,IF(G55=5,12,IF(G55=6,10,IF(G55=7,9,IF(G55=8,8))))))))+IF(G55=9,7,IF(G55=10,6,IF(G55=11,5,IF(G55=12,4,IF(G55=13,3,IF(G55=14,2,IF(G55=15,1)))))))</f>
        <v>0</v>
      </c>
      <c r="J55" s="2"/>
      <c r="K55" s="2"/>
      <c r="L55" s="16">
        <f aca="true" t="shared" si="6" ref="L55:L79">IF(J55=1,25,IF(J55=2,20,IF(J55=3,16,IF(J55=4,14,IF(J55=5,12,IF(J55=6,10,IF(J55=7,9,IF(J55=8,8))))))))+IF(J55=9,7,IF(J55=10,6,IF(J55=11,5,IF(J55=12,4,IF(J55=13,3,IF(J55=14,2,IF(J55=15,1)))))))</f>
        <v>0</v>
      </c>
      <c r="M55" s="28">
        <f aca="true" t="shared" si="7" ref="M55:M79">SUM(F55+I55+L55-E55-H55-K55)</f>
        <v>25</v>
      </c>
    </row>
    <row r="56" spans="1:13" ht="15.75">
      <c r="A56" s="130" t="s">
        <v>3</v>
      </c>
      <c r="B56" s="183">
        <v>17</v>
      </c>
      <c r="C56" s="184" t="s">
        <v>35</v>
      </c>
      <c r="D56" s="197">
        <v>2</v>
      </c>
      <c r="E56" s="203"/>
      <c r="F56" s="200">
        <f t="shared" si="4"/>
        <v>20</v>
      </c>
      <c r="G56" s="9"/>
      <c r="H56" s="2"/>
      <c r="I56" s="3">
        <f t="shared" si="5"/>
        <v>0</v>
      </c>
      <c r="J56" s="2"/>
      <c r="K56" s="2"/>
      <c r="L56" s="16">
        <f t="shared" si="6"/>
        <v>0</v>
      </c>
      <c r="M56" s="19">
        <f t="shared" si="7"/>
        <v>20</v>
      </c>
    </row>
    <row r="57" spans="1:13" ht="15.75">
      <c r="A57" s="130" t="s">
        <v>4</v>
      </c>
      <c r="B57" s="182">
        <v>55</v>
      </c>
      <c r="C57" s="142" t="s">
        <v>133</v>
      </c>
      <c r="D57" s="197">
        <v>3</v>
      </c>
      <c r="E57" s="203"/>
      <c r="F57" s="200">
        <f t="shared" si="4"/>
        <v>16</v>
      </c>
      <c r="G57" s="9"/>
      <c r="H57" s="2"/>
      <c r="I57" s="3">
        <f t="shared" si="5"/>
        <v>0</v>
      </c>
      <c r="J57" s="2"/>
      <c r="K57" s="2"/>
      <c r="L57" s="16">
        <f t="shared" si="6"/>
        <v>0</v>
      </c>
      <c r="M57" s="19">
        <f t="shared" si="7"/>
        <v>16</v>
      </c>
    </row>
    <row r="58" spans="1:13" ht="15.75">
      <c r="A58" s="130" t="s">
        <v>5</v>
      </c>
      <c r="B58" s="183">
        <v>33</v>
      </c>
      <c r="C58" s="184" t="s">
        <v>131</v>
      </c>
      <c r="D58" s="197">
        <v>4</v>
      </c>
      <c r="E58" s="203"/>
      <c r="F58" s="200">
        <f t="shared" si="4"/>
        <v>14</v>
      </c>
      <c r="G58" s="9"/>
      <c r="H58" s="2"/>
      <c r="I58" s="3">
        <f t="shared" si="5"/>
        <v>0</v>
      </c>
      <c r="J58" s="2"/>
      <c r="K58" s="2"/>
      <c r="L58" s="16">
        <f t="shared" si="6"/>
        <v>0</v>
      </c>
      <c r="M58" s="19">
        <f t="shared" si="7"/>
        <v>14</v>
      </c>
    </row>
    <row r="59" spans="1:13" ht="15.75">
      <c r="A59" s="130" t="s">
        <v>6</v>
      </c>
      <c r="B59" s="182">
        <v>8</v>
      </c>
      <c r="C59" s="142" t="s">
        <v>137</v>
      </c>
      <c r="D59" s="197">
        <v>5</v>
      </c>
      <c r="E59" s="14"/>
      <c r="F59" s="200">
        <f t="shared" si="4"/>
        <v>12</v>
      </c>
      <c r="G59" s="17"/>
      <c r="H59" s="5"/>
      <c r="I59" s="3">
        <f t="shared" si="5"/>
        <v>0</v>
      </c>
      <c r="J59" s="2"/>
      <c r="K59" s="2"/>
      <c r="L59" s="16">
        <f t="shared" si="6"/>
        <v>0</v>
      </c>
      <c r="M59" s="19">
        <f t="shared" si="7"/>
        <v>12</v>
      </c>
    </row>
    <row r="60" spans="1:13" ht="15.75">
      <c r="A60" s="130" t="s">
        <v>7</v>
      </c>
      <c r="B60" s="183">
        <v>229</v>
      </c>
      <c r="C60" s="184" t="s">
        <v>140</v>
      </c>
      <c r="D60" s="197">
        <v>10</v>
      </c>
      <c r="E60" s="14"/>
      <c r="F60" s="200">
        <f t="shared" si="4"/>
        <v>6</v>
      </c>
      <c r="G60" s="17"/>
      <c r="H60" s="5"/>
      <c r="I60" s="3">
        <f t="shared" si="5"/>
        <v>0</v>
      </c>
      <c r="J60" s="89"/>
      <c r="K60" s="4"/>
      <c r="L60" s="16">
        <f t="shared" si="6"/>
        <v>0</v>
      </c>
      <c r="M60" s="19">
        <f t="shared" si="7"/>
        <v>6</v>
      </c>
    </row>
    <row r="61" spans="1:13" ht="15.75">
      <c r="A61" s="130" t="s">
        <v>8</v>
      </c>
      <c r="B61" s="183">
        <v>15</v>
      </c>
      <c r="C61" s="184" t="s">
        <v>121</v>
      </c>
      <c r="D61" s="197">
        <v>6</v>
      </c>
      <c r="E61" s="203">
        <v>5</v>
      </c>
      <c r="F61" s="200">
        <f t="shared" si="4"/>
        <v>10</v>
      </c>
      <c r="G61" s="9"/>
      <c r="H61" s="2"/>
      <c r="I61" s="3">
        <f t="shared" si="5"/>
        <v>0</v>
      </c>
      <c r="J61" s="2"/>
      <c r="K61" s="2"/>
      <c r="L61" s="16">
        <f t="shared" si="6"/>
        <v>0</v>
      </c>
      <c r="M61" s="19">
        <f t="shared" si="7"/>
        <v>5</v>
      </c>
    </row>
    <row r="62" spans="1:13" ht="15.75">
      <c r="A62" s="130" t="s">
        <v>9</v>
      </c>
      <c r="B62" s="182">
        <v>92</v>
      </c>
      <c r="C62" s="140" t="s">
        <v>144</v>
      </c>
      <c r="D62" s="197">
        <v>7</v>
      </c>
      <c r="E62" s="203">
        <v>5</v>
      </c>
      <c r="F62" s="200">
        <f t="shared" si="4"/>
        <v>9</v>
      </c>
      <c r="G62" s="9"/>
      <c r="H62" s="2"/>
      <c r="I62" s="3">
        <f t="shared" si="5"/>
        <v>0</v>
      </c>
      <c r="J62" s="2"/>
      <c r="K62" s="2"/>
      <c r="L62" s="16">
        <f t="shared" si="6"/>
        <v>0</v>
      </c>
      <c r="M62" s="19">
        <f t="shared" si="7"/>
        <v>4</v>
      </c>
    </row>
    <row r="63" spans="1:13" ht="15.75">
      <c r="A63" s="130" t="s">
        <v>10</v>
      </c>
      <c r="B63" s="182">
        <v>16</v>
      </c>
      <c r="C63" s="140" t="s">
        <v>58</v>
      </c>
      <c r="D63" s="197">
        <v>8</v>
      </c>
      <c r="E63" s="14">
        <v>5</v>
      </c>
      <c r="F63" s="200">
        <f t="shared" si="4"/>
        <v>8</v>
      </c>
      <c r="G63" s="17"/>
      <c r="H63" s="5"/>
      <c r="I63" s="3">
        <f t="shared" si="5"/>
        <v>0</v>
      </c>
      <c r="J63" s="2"/>
      <c r="K63" s="2"/>
      <c r="L63" s="16">
        <f t="shared" si="6"/>
        <v>0</v>
      </c>
      <c r="M63" s="19">
        <f t="shared" si="7"/>
        <v>3</v>
      </c>
    </row>
    <row r="64" spans="1:13" ht="15.75">
      <c r="A64" s="130" t="s">
        <v>11</v>
      </c>
      <c r="B64" s="182">
        <v>145</v>
      </c>
      <c r="C64" s="140" t="s">
        <v>154</v>
      </c>
      <c r="D64" s="197">
        <v>9</v>
      </c>
      <c r="E64" s="203">
        <v>5</v>
      </c>
      <c r="F64" s="200">
        <f t="shared" si="4"/>
        <v>7</v>
      </c>
      <c r="G64" s="195"/>
      <c r="H64" s="5"/>
      <c r="I64" s="3">
        <f t="shared" si="5"/>
        <v>0</v>
      </c>
      <c r="J64" s="2"/>
      <c r="K64" s="2"/>
      <c r="L64" s="16">
        <f t="shared" si="6"/>
        <v>0</v>
      </c>
      <c r="M64" s="19">
        <f t="shared" si="7"/>
        <v>2</v>
      </c>
    </row>
    <row r="65" spans="1:13" ht="15.75">
      <c r="A65" s="130" t="s">
        <v>12</v>
      </c>
      <c r="B65" s="182">
        <v>3</v>
      </c>
      <c r="C65" s="140" t="s">
        <v>143</v>
      </c>
      <c r="D65" s="197">
        <v>11</v>
      </c>
      <c r="E65" s="14">
        <v>5</v>
      </c>
      <c r="F65" s="200">
        <f t="shared" si="4"/>
        <v>5</v>
      </c>
      <c r="G65" s="195"/>
      <c r="H65" s="5"/>
      <c r="I65" s="3">
        <f t="shared" si="5"/>
        <v>0</v>
      </c>
      <c r="J65" s="89"/>
      <c r="K65" s="2"/>
      <c r="L65" s="16">
        <f t="shared" si="6"/>
        <v>0</v>
      </c>
      <c r="M65" s="19">
        <f t="shared" si="7"/>
        <v>0</v>
      </c>
    </row>
    <row r="66" spans="1:13" ht="15.75">
      <c r="A66" s="130" t="s">
        <v>13</v>
      </c>
      <c r="B66" s="182">
        <v>114</v>
      </c>
      <c r="C66" s="142" t="s">
        <v>65</v>
      </c>
      <c r="D66" s="197">
        <v>12</v>
      </c>
      <c r="E66" s="203">
        <v>4</v>
      </c>
      <c r="F66" s="200">
        <f t="shared" si="4"/>
        <v>4</v>
      </c>
      <c r="G66" s="195"/>
      <c r="H66" s="5"/>
      <c r="I66" s="3">
        <f t="shared" si="5"/>
        <v>0</v>
      </c>
      <c r="J66" s="2"/>
      <c r="K66" s="2"/>
      <c r="L66" s="16">
        <f t="shared" si="6"/>
        <v>0</v>
      </c>
      <c r="M66" s="19">
        <f t="shared" si="7"/>
        <v>0</v>
      </c>
    </row>
    <row r="67" spans="1:13" ht="15.75">
      <c r="A67" s="130" t="s">
        <v>14</v>
      </c>
      <c r="B67" s="183">
        <v>7</v>
      </c>
      <c r="C67" s="184" t="s">
        <v>153</v>
      </c>
      <c r="D67" s="197">
        <v>13</v>
      </c>
      <c r="E67" s="203">
        <v>3</v>
      </c>
      <c r="F67" s="200">
        <f t="shared" si="4"/>
        <v>3</v>
      </c>
      <c r="G67" s="195"/>
      <c r="H67" s="5"/>
      <c r="I67" s="3">
        <f t="shared" si="5"/>
        <v>0</v>
      </c>
      <c r="J67" s="2"/>
      <c r="K67" s="2"/>
      <c r="L67" s="16">
        <f t="shared" si="6"/>
        <v>0</v>
      </c>
      <c r="M67" s="19">
        <f t="shared" si="7"/>
        <v>0</v>
      </c>
    </row>
    <row r="68" spans="1:13" ht="15.75">
      <c r="A68" s="130" t="s">
        <v>15</v>
      </c>
      <c r="B68" s="183">
        <v>104</v>
      </c>
      <c r="C68" s="184" t="s">
        <v>135</v>
      </c>
      <c r="D68" s="197">
        <v>14</v>
      </c>
      <c r="E68" s="203">
        <v>2</v>
      </c>
      <c r="F68" s="200">
        <f t="shared" si="4"/>
        <v>2</v>
      </c>
      <c r="G68" s="195"/>
      <c r="H68" s="5"/>
      <c r="I68" s="3">
        <f t="shared" si="5"/>
        <v>0</v>
      </c>
      <c r="J68" s="2"/>
      <c r="K68" s="2"/>
      <c r="L68" s="16">
        <f t="shared" si="6"/>
        <v>0</v>
      </c>
      <c r="M68" s="19">
        <f t="shared" si="7"/>
        <v>0</v>
      </c>
    </row>
    <row r="69" spans="1:13" ht="15.75">
      <c r="A69" s="130" t="s">
        <v>17</v>
      </c>
      <c r="B69" s="182">
        <v>62</v>
      </c>
      <c r="C69" s="140" t="s">
        <v>150</v>
      </c>
      <c r="D69" s="197">
        <v>15</v>
      </c>
      <c r="E69" s="203">
        <v>1</v>
      </c>
      <c r="F69" s="200">
        <f t="shared" si="4"/>
        <v>1</v>
      </c>
      <c r="G69" s="195"/>
      <c r="H69" s="5"/>
      <c r="I69" s="3">
        <f t="shared" si="5"/>
        <v>0</v>
      </c>
      <c r="J69" s="2"/>
      <c r="K69" s="2"/>
      <c r="L69" s="16">
        <f t="shared" si="6"/>
        <v>0</v>
      </c>
      <c r="M69" s="19">
        <f t="shared" si="7"/>
        <v>0</v>
      </c>
    </row>
    <row r="70" spans="1:13" ht="15.75">
      <c r="A70" s="130" t="s">
        <v>18</v>
      </c>
      <c r="B70" s="182">
        <v>93</v>
      </c>
      <c r="C70" s="140" t="s">
        <v>146</v>
      </c>
      <c r="D70" s="197">
        <v>16</v>
      </c>
      <c r="E70" s="203">
        <v>0</v>
      </c>
      <c r="F70" s="200">
        <f t="shared" si="4"/>
        <v>0</v>
      </c>
      <c r="G70" s="195"/>
      <c r="H70" s="5"/>
      <c r="I70" s="3">
        <f t="shared" si="5"/>
        <v>0</v>
      </c>
      <c r="J70" s="2"/>
      <c r="K70" s="2"/>
      <c r="L70" s="16">
        <f t="shared" si="6"/>
        <v>0</v>
      </c>
      <c r="M70" s="19">
        <f t="shared" si="7"/>
        <v>0</v>
      </c>
    </row>
    <row r="71" spans="1:13" ht="15.75">
      <c r="A71" s="130" t="s">
        <v>19</v>
      </c>
      <c r="B71" s="182">
        <v>100</v>
      </c>
      <c r="C71" s="140" t="s">
        <v>156</v>
      </c>
      <c r="D71" s="197">
        <v>17</v>
      </c>
      <c r="E71" s="203">
        <v>0</v>
      </c>
      <c r="F71" s="200">
        <f t="shared" si="4"/>
        <v>0</v>
      </c>
      <c r="G71" s="195"/>
      <c r="H71" s="5"/>
      <c r="I71" s="3">
        <f t="shared" si="5"/>
        <v>0</v>
      </c>
      <c r="J71" s="2"/>
      <c r="K71" s="2"/>
      <c r="L71" s="16">
        <f t="shared" si="6"/>
        <v>0</v>
      </c>
      <c r="M71" s="19">
        <f t="shared" si="7"/>
        <v>0</v>
      </c>
    </row>
    <row r="72" spans="1:13" ht="15.75">
      <c r="A72" s="130" t="s">
        <v>20</v>
      </c>
      <c r="B72" s="182">
        <v>19</v>
      </c>
      <c r="C72" s="142" t="s">
        <v>152</v>
      </c>
      <c r="D72" s="197">
        <v>18</v>
      </c>
      <c r="E72" s="203">
        <v>0</v>
      </c>
      <c r="F72" s="200">
        <f t="shared" si="4"/>
        <v>0</v>
      </c>
      <c r="G72" s="195"/>
      <c r="H72" s="5"/>
      <c r="I72" s="3">
        <f t="shared" si="5"/>
        <v>0</v>
      </c>
      <c r="J72" s="2"/>
      <c r="K72" s="2"/>
      <c r="L72" s="16">
        <f t="shared" si="6"/>
        <v>0</v>
      </c>
      <c r="M72" s="19">
        <f t="shared" si="7"/>
        <v>0</v>
      </c>
    </row>
    <row r="73" spans="1:13" ht="15.75">
      <c r="A73" s="130" t="s">
        <v>21</v>
      </c>
      <c r="B73" s="182">
        <v>90</v>
      </c>
      <c r="C73" s="140" t="s">
        <v>155</v>
      </c>
      <c r="D73" s="197">
        <v>19</v>
      </c>
      <c r="E73" s="203">
        <v>0</v>
      </c>
      <c r="F73" s="200">
        <f t="shared" si="4"/>
        <v>0</v>
      </c>
      <c r="G73" s="195"/>
      <c r="H73" s="5"/>
      <c r="I73" s="3">
        <f t="shared" si="5"/>
        <v>0</v>
      </c>
      <c r="J73" s="2"/>
      <c r="K73" s="2"/>
      <c r="L73" s="16">
        <f t="shared" si="6"/>
        <v>0</v>
      </c>
      <c r="M73" s="19">
        <f t="shared" si="7"/>
        <v>0</v>
      </c>
    </row>
    <row r="74" spans="1:13" ht="15.75">
      <c r="A74" s="130" t="s">
        <v>22</v>
      </c>
      <c r="B74" s="182">
        <v>56</v>
      </c>
      <c r="C74" s="142" t="s">
        <v>287</v>
      </c>
      <c r="D74" s="197">
        <v>20</v>
      </c>
      <c r="E74" s="203">
        <v>0</v>
      </c>
      <c r="F74" s="200">
        <f t="shared" si="4"/>
        <v>0</v>
      </c>
      <c r="G74" s="195"/>
      <c r="H74" s="5"/>
      <c r="I74" s="3">
        <f t="shared" si="5"/>
        <v>0</v>
      </c>
      <c r="J74" s="2"/>
      <c r="K74" s="2"/>
      <c r="L74" s="16">
        <f t="shared" si="6"/>
        <v>0</v>
      </c>
      <c r="M74" s="19">
        <f t="shared" si="7"/>
        <v>0</v>
      </c>
    </row>
    <row r="75" spans="1:13" ht="15.75">
      <c r="A75" s="130" t="s">
        <v>24</v>
      </c>
      <c r="B75" s="182">
        <v>405</v>
      </c>
      <c r="C75" s="140" t="s">
        <v>115</v>
      </c>
      <c r="D75" s="197">
        <v>21</v>
      </c>
      <c r="E75" s="203">
        <v>0</v>
      </c>
      <c r="F75" s="200">
        <f t="shared" si="4"/>
        <v>0</v>
      </c>
      <c r="G75" s="195"/>
      <c r="H75" s="5"/>
      <c r="I75" s="3">
        <f t="shared" si="5"/>
        <v>0</v>
      </c>
      <c r="J75" s="2"/>
      <c r="K75" s="2"/>
      <c r="L75" s="16">
        <f t="shared" si="6"/>
        <v>0</v>
      </c>
      <c r="M75" s="19">
        <f t="shared" si="7"/>
        <v>0</v>
      </c>
    </row>
    <row r="76" spans="1:13" ht="15.75">
      <c r="A76" s="130" t="s">
        <v>27</v>
      </c>
      <c r="B76" s="182">
        <v>444</v>
      </c>
      <c r="C76" s="140" t="s">
        <v>147</v>
      </c>
      <c r="D76" s="197">
        <v>22</v>
      </c>
      <c r="E76" s="203">
        <v>0</v>
      </c>
      <c r="F76" s="200">
        <f t="shared" si="4"/>
        <v>0</v>
      </c>
      <c r="G76" s="195"/>
      <c r="H76" s="5"/>
      <c r="I76" s="3">
        <f t="shared" si="5"/>
        <v>0</v>
      </c>
      <c r="J76" s="2"/>
      <c r="K76" s="2"/>
      <c r="L76" s="16">
        <f t="shared" si="6"/>
        <v>0</v>
      </c>
      <c r="M76" s="19">
        <f t="shared" si="7"/>
        <v>0</v>
      </c>
    </row>
    <row r="77" spans="1:13" ht="15.75">
      <c r="A77" s="130" t="s">
        <v>28</v>
      </c>
      <c r="B77" s="182">
        <v>777</v>
      </c>
      <c r="C77" s="140" t="s">
        <v>139</v>
      </c>
      <c r="D77" s="197">
        <v>23</v>
      </c>
      <c r="E77" s="203">
        <v>0</v>
      </c>
      <c r="F77" s="200">
        <f t="shared" si="4"/>
        <v>0</v>
      </c>
      <c r="G77" s="195"/>
      <c r="H77" s="5"/>
      <c r="I77" s="3">
        <f t="shared" si="5"/>
        <v>0</v>
      </c>
      <c r="J77" s="2"/>
      <c r="K77" s="2"/>
      <c r="L77" s="16">
        <f t="shared" si="6"/>
        <v>0</v>
      </c>
      <c r="M77" s="19">
        <f t="shared" si="7"/>
        <v>0</v>
      </c>
    </row>
    <row r="78" spans="1:13" ht="15.75">
      <c r="A78" s="130" t="s">
        <v>29</v>
      </c>
      <c r="B78" s="182">
        <v>113</v>
      </c>
      <c r="C78" s="140" t="s">
        <v>151</v>
      </c>
      <c r="D78" s="197">
        <v>24</v>
      </c>
      <c r="E78" s="203">
        <v>0</v>
      </c>
      <c r="F78" s="200">
        <f t="shared" si="4"/>
        <v>0</v>
      </c>
      <c r="G78" s="195"/>
      <c r="H78" s="5"/>
      <c r="I78" s="3">
        <f t="shared" si="5"/>
        <v>0</v>
      </c>
      <c r="J78" s="2"/>
      <c r="K78" s="2"/>
      <c r="L78" s="16">
        <f t="shared" si="6"/>
        <v>0</v>
      </c>
      <c r="M78" s="19">
        <f t="shared" si="7"/>
        <v>0</v>
      </c>
    </row>
    <row r="79" spans="1:13" ht="16.5" thickBot="1">
      <c r="A79" s="131" t="s">
        <v>30</v>
      </c>
      <c r="B79" s="185">
        <v>25</v>
      </c>
      <c r="C79" s="141" t="s">
        <v>142</v>
      </c>
      <c r="D79" s="198">
        <v>25</v>
      </c>
      <c r="E79" s="204">
        <v>0</v>
      </c>
      <c r="F79" s="201">
        <f t="shared" si="4"/>
        <v>0</v>
      </c>
      <c r="G79" s="205"/>
      <c r="H79" s="50"/>
      <c r="I79" s="51">
        <f t="shared" si="5"/>
        <v>0</v>
      </c>
      <c r="J79" s="52"/>
      <c r="K79" s="52"/>
      <c r="L79" s="31">
        <f t="shared" si="6"/>
        <v>0</v>
      </c>
      <c r="M79" s="20">
        <f t="shared" si="7"/>
        <v>0</v>
      </c>
    </row>
  </sheetData>
  <sheetProtection/>
  <mergeCells count="2">
    <mergeCell ref="A1:M1"/>
    <mergeCell ref="A53:M53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86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4">
      <selection activeCell="A1" sqref="A1:M24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31.140625" style="0" bestFit="1" customWidth="1"/>
    <col min="4" max="4" width="11.7109375" style="0" bestFit="1" customWidth="1"/>
    <col min="5" max="5" width="10.7109375" style="108" hidden="1" customWidth="1"/>
    <col min="6" max="6" width="7.710937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4.574218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customHeight="1" thickBot="1">
      <c r="A1" s="319" t="s">
        <v>66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73" customFormat="1" ht="45.75" thickBot="1">
      <c r="A2" s="311" t="s">
        <v>55</v>
      </c>
      <c r="B2" s="311" t="s">
        <v>0</v>
      </c>
      <c r="C2" s="312" t="s">
        <v>1</v>
      </c>
      <c r="D2" s="313" t="s">
        <v>31</v>
      </c>
      <c r="E2" s="314" t="s">
        <v>57</v>
      </c>
      <c r="F2" s="315" t="s">
        <v>56</v>
      </c>
      <c r="G2" s="313" t="s">
        <v>52</v>
      </c>
      <c r="H2" s="314" t="s">
        <v>57</v>
      </c>
      <c r="I2" s="315" t="s">
        <v>56</v>
      </c>
      <c r="J2" s="313" t="s">
        <v>32</v>
      </c>
      <c r="K2" s="314" t="s">
        <v>57</v>
      </c>
      <c r="L2" s="315" t="s">
        <v>56</v>
      </c>
      <c r="M2" s="311" t="s">
        <v>16</v>
      </c>
    </row>
    <row r="3" spans="1:13" ht="15.75">
      <c r="A3" s="206" t="s">
        <v>2</v>
      </c>
      <c r="B3" s="213">
        <v>98</v>
      </c>
      <c r="C3" s="214" t="s">
        <v>61</v>
      </c>
      <c r="D3" s="25">
        <v>1</v>
      </c>
      <c r="E3" s="202"/>
      <c r="F3" s="28">
        <f aca="true" t="shared" si="0" ref="F3:F24">IF(D3=1,25,IF(D3=2,20,IF(D3=3,16,IF(D3=4,14,IF(D3=5,12,IF(D3=6,10,IF(D3=7,9,IF(D3=8,8))))))))+IF(D3=9,7,IF(D3=10,6,IF(D3=11,5,IF(D3=12,4,IF(D3=13,3,IF(D3=14,2,IF(D3=15,1)))))))</f>
        <v>25</v>
      </c>
      <c r="G3" s="209"/>
      <c r="H3" s="22"/>
      <c r="I3" s="23">
        <f aca="true" t="shared" si="1" ref="I3:I21">IF(G3=1,25,IF(G3=2,20,IF(G3=3,16,IF(G3=4,14,IF(G3=5,12,IF(G3=6,10,IF(G3=7,9,IF(G3=8,8))))))))+IF(G3=9,7,IF(G3=10,6,IF(G3=11,5,IF(G3=12,4,IF(G3=13,3,IF(G3=14,2,IF(G3=15,1)))))))</f>
        <v>0</v>
      </c>
      <c r="J3" s="21"/>
      <c r="K3" s="22"/>
      <c r="L3" s="23">
        <f aca="true" t="shared" si="2" ref="L3:L21">IF(J3=1,25,IF(J3=2,20,IF(J3=3,16,IF(J3=4,14,IF(J3=5,12,IF(J3=6,10,IF(J3=7,9,IF(J3=8,8))))))))+IF(J3=9,7,IF(J3=10,6,IF(J3=11,5,IF(J3=12,4,IF(J3=13,3,IF(J3=14,2,IF(J3=15,1)))))))</f>
        <v>0</v>
      </c>
      <c r="M3" s="28">
        <f aca="true" t="shared" si="3" ref="M3:M24">SUM(F3+I3+L3-E3-H3-K3)</f>
        <v>25</v>
      </c>
    </row>
    <row r="4" spans="1:13" ht="15.75">
      <c r="A4" s="207" t="s">
        <v>3</v>
      </c>
      <c r="B4" s="135">
        <v>14</v>
      </c>
      <c r="C4" s="136" t="s">
        <v>65</v>
      </c>
      <c r="D4" s="13">
        <v>2</v>
      </c>
      <c r="E4" s="203"/>
      <c r="F4" s="19">
        <f t="shared" si="0"/>
        <v>20</v>
      </c>
      <c r="G4" s="9"/>
      <c r="H4" s="2"/>
      <c r="I4" s="3">
        <f t="shared" si="1"/>
        <v>0</v>
      </c>
      <c r="J4" s="2"/>
      <c r="K4" s="2"/>
      <c r="L4" s="16">
        <f t="shared" si="2"/>
        <v>0</v>
      </c>
      <c r="M4" s="19">
        <f t="shared" si="3"/>
        <v>20</v>
      </c>
    </row>
    <row r="5" spans="1:13" ht="15.75">
      <c r="A5" s="207" t="s">
        <v>4</v>
      </c>
      <c r="B5" s="135">
        <v>28</v>
      </c>
      <c r="C5" s="137" t="s">
        <v>59</v>
      </c>
      <c r="D5" s="13">
        <v>3</v>
      </c>
      <c r="E5" s="203"/>
      <c r="F5" s="19">
        <f t="shared" si="0"/>
        <v>16</v>
      </c>
      <c r="G5" s="9"/>
      <c r="H5" s="2"/>
      <c r="I5" s="3">
        <f t="shared" si="1"/>
        <v>0</v>
      </c>
      <c r="J5" s="2"/>
      <c r="K5" s="2"/>
      <c r="L5" s="16">
        <f t="shared" si="2"/>
        <v>0</v>
      </c>
      <c r="M5" s="19">
        <f t="shared" si="3"/>
        <v>16</v>
      </c>
    </row>
    <row r="6" spans="1:13" ht="15.75">
      <c r="A6" s="207" t="s">
        <v>5</v>
      </c>
      <c r="B6" s="135">
        <v>10</v>
      </c>
      <c r="C6" s="136" t="s">
        <v>122</v>
      </c>
      <c r="D6" s="13">
        <v>4</v>
      </c>
      <c r="E6" s="203"/>
      <c r="F6" s="19">
        <f t="shared" si="0"/>
        <v>14</v>
      </c>
      <c r="G6" s="17"/>
      <c r="H6" s="5"/>
      <c r="I6" s="3">
        <f t="shared" si="1"/>
        <v>0</v>
      </c>
      <c r="J6" s="2"/>
      <c r="K6" s="2"/>
      <c r="L6" s="16">
        <f t="shared" si="2"/>
        <v>0</v>
      </c>
      <c r="M6" s="19">
        <f t="shared" si="3"/>
        <v>14</v>
      </c>
    </row>
    <row r="7" spans="1:13" ht="15.75">
      <c r="A7" s="207" t="s">
        <v>6</v>
      </c>
      <c r="B7" s="220">
        <v>273</v>
      </c>
      <c r="C7" s="221" t="s">
        <v>157</v>
      </c>
      <c r="D7" s="13">
        <v>5</v>
      </c>
      <c r="E7" s="14"/>
      <c r="F7" s="19">
        <f t="shared" si="0"/>
        <v>12</v>
      </c>
      <c r="G7" s="195"/>
      <c r="H7" s="5"/>
      <c r="I7" s="3">
        <f t="shared" si="1"/>
        <v>0</v>
      </c>
      <c r="J7" s="89"/>
      <c r="K7" s="2"/>
      <c r="L7" s="16">
        <f t="shared" si="2"/>
        <v>0</v>
      </c>
      <c r="M7" s="19">
        <f t="shared" si="3"/>
        <v>12</v>
      </c>
    </row>
    <row r="8" spans="1:13" ht="15.75">
      <c r="A8" s="207" t="s">
        <v>7</v>
      </c>
      <c r="B8" s="220">
        <v>8</v>
      </c>
      <c r="C8" s="221" t="s">
        <v>158</v>
      </c>
      <c r="D8" s="13">
        <v>6</v>
      </c>
      <c r="E8" s="203"/>
      <c r="F8" s="19">
        <f t="shared" si="0"/>
        <v>10</v>
      </c>
      <c r="G8" s="9"/>
      <c r="H8" s="2"/>
      <c r="I8" s="3">
        <f t="shared" si="1"/>
        <v>0</v>
      </c>
      <c r="J8" s="2"/>
      <c r="K8" s="2"/>
      <c r="L8" s="16">
        <f t="shared" si="2"/>
        <v>0</v>
      </c>
      <c r="M8" s="19">
        <f t="shared" si="3"/>
        <v>10</v>
      </c>
    </row>
    <row r="9" spans="1:13" ht="15.75">
      <c r="A9" s="207" t="s">
        <v>8</v>
      </c>
      <c r="B9" s="220">
        <v>111</v>
      </c>
      <c r="C9" s="221" t="s">
        <v>119</v>
      </c>
      <c r="D9" s="13">
        <v>7</v>
      </c>
      <c r="E9" s="203"/>
      <c r="F9" s="19">
        <f t="shared" si="0"/>
        <v>9</v>
      </c>
      <c r="G9" s="9"/>
      <c r="H9" s="2"/>
      <c r="I9" s="3">
        <f t="shared" si="1"/>
        <v>0</v>
      </c>
      <c r="J9" s="2"/>
      <c r="K9" s="2"/>
      <c r="L9" s="16">
        <f t="shared" si="2"/>
        <v>0</v>
      </c>
      <c r="M9" s="19">
        <f t="shared" si="3"/>
        <v>9</v>
      </c>
    </row>
    <row r="10" spans="1:13" ht="15.75">
      <c r="A10" s="207" t="s">
        <v>9</v>
      </c>
      <c r="B10" s="135">
        <v>55</v>
      </c>
      <c r="C10" s="136" t="s">
        <v>159</v>
      </c>
      <c r="D10" s="13">
        <v>8</v>
      </c>
      <c r="E10" s="14"/>
      <c r="F10" s="19">
        <f t="shared" si="0"/>
        <v>8</v>
      </c>
      <c r="G10" s="17"/>
      <c r="H10" s="5"/>
      <c r="I10" s="3">
        <f t="shared" si="1"/>
        <v>0</v>
      </c>
      <c r="J10" s="2"/>
      <c r="K10" s="2"/>
      <c r="L10" s="16">
        <f t="shared" si="2"/>
        <v>0</v>
      </c>
      <c r="M10" s="19">
        <f t="shared" si="3"/>
        <v>8</v>
      </c>
    </row>
    <row r="11" spans="1:13" ht="15.75">
      <c r="A11" s="207" t="s">
        <v>10</v>
      </c>
      <c r="B11" s="135">
        <v>73</v>
      </c>
      <c r="C11" s="136" t="s">
        <v>163</v>
      </c>
      <c r="D11" s="13">
        <v>9</v>
      </c>
      <c r="E11" s="14"/>
      <c r="F11" s="19">
        <f t="shared" si="0"/>
        <v>7</v>
      </c>
      <c r="G11" s="17"/>
      <c r="H11" s="5"/>
      <c r="I11" s="3">
        <f t="shared" si="1"/>
        <v>0</v>
      </c>
      <c r="J11" s="2"/>
      <c r="K11" s="2"/>
      <c r="L11" s="16">
        <f t="shared" si="2"/>
        <v>0</v>
      </c>
      <c r="M11" s="19">
        <f t="shared" si="3"/>
        <v>7</v>
      </c>
    </row>
    <row r="12" spans="1:13" ht="15.75">
      <c r="A12" s="207" t="s">
        <v>11</v>
      </c>
      <c r="B12" s="135">
        <v>88</v>
      </c>
      <c r="C12" s="136" t="s">
        <v>160</v>
      </c>
      <c r="D12" s="13">
        <v>11</v>
      </c>
      <c r="E12" s="14"/>
      <c r="F12" s="19">
        <f t="shared" si="0"/>
        <v>5</v>
      </c>
      <c r="G12" s="17"/>
      <c r="H12" s="5"/>
      <c r="I12" s="3">
        <f t="shared" si="1"/>
        <v>0</v>
      </c>
      <c r="J12" s="2"/>
      <c r="K12" s="2"/>
      <c r="L12" s="16">
        <f t="shared" si="2"/>
        <v>0</v>
      </c>
      <c r="M12" s="19">
        <f t="shared" si="3"/>
        <v>5</v>
      </c>
    </row>
    <row r="13" spans="1:13" ht="15.75">
      <c r="A13" s="207" t="s">
        <v>12</v>
      </c>
      <c r="B13" s="135">
        <v>17</v>
      </c>
      <c r="C13" s="137" t="s">
        <v>161</v>
      </c>
      <c r="D13" s="13">
        <v>12</v>
      </c>
      <c r="E13" s="203"/>
      <c r="F13" s="19">
        <f t="shared" si="0"/>
        <v>4</v>
      </c>
      <c r="G13" s="9"/>
      <c r="H13" s="2"/>
      <c r="I13" s="3">
        <f t="shared" si="1"/>
        <v>0</v>
      </c>
      <c r="J13" s="2"/>
      <c r="K13" s="2"/>
      <c r="L13" s="16">
        <f t="shared" si="2"/>
        <v>0</v>
      </c>
      <c r="M13" s="19">
        <f t="shared" si="3"/>
        <v>4</v>
      </c>
    </row>
    <row r="14" spans="1:13" ht="15.75">
      <c r="A14" s="207" t="s">
        <v>13</v>
      </c>
      <c r="B14" s="135">
        <v>18</v>
      </c>
      <c r="C14" s="136" t="s">
        <v>134</v>
      </c>
      <c r="D14" s="13">
        <v>13</v>
      </c>
      <c r="E14" s="14"/>
      <c r="F14" s="19">
        <f t="shared" si="0"/>
        <v>3</v>
      </c>
      <c r="G14" s="195"/>
      <c r="H14" s="5"/>
      <c r="I14" s="3">
        <f t="shared" si="1"/>
        <v>0</v>
      </c>
      <c r="J14" s="89"/>
      <c r="K14" s="2"/>
      <c r="L14" s="16">
        <f t="shared" si="2"/>
        <v>0</v>
      </c>
      <c r="M14" s="19">
        <f t="shared" si="3"/>
        <v>3</v>
      </c>
    </row>
    <row r="15" spans="1:13" ht="15.75">
      <c r="A15" s="207" t="s">
        <v>14</v>
      </c>
      <c r="B15" s="135">
        <v>86</v>
      </c>
      <c r="C15" s="136" t="s">
        <v>162</v>
      </c>
      <c r="D15" s="13">
        <v>14</v>
      </c>
      <c r="E15" s="14"/>
      <c r="F15" s="19">
        <f t="shared" si="0"/>
        <v>2</v>
      </c>
      <c r="G15" s="195"/>
      <c r="H15" s="5"/>
      <c r="I15" s="3">
        <f t="shared" si="1"/>
        <v>0</v>
      </c>
      <c r="J15" s="89"/>
      <c r="K15" s="2"/>
      <c r="L15" s="16">
        <f t="shared" si="2"/>
        <v>0</v>
      </c>
      <c r="M15" s="19">
        <f t="shared" si="3"/>
        <v>2</v>
      </c>
    </row>
    <row r="16" spans="1:13" ht="15.75">
      <c r="A16" s="207" t="s">
        <v>15</v>
      </c>
      <c r="B16" s="135">
        <v>7</v>
      </c>
      <c r="C16" s="136" t="s">
        <v>35</v>
      </c>
      <c r="D16" s="13">
        <v>10</v>
      </c>
      <c r="E16" s="14">
        <v>5</v>
      </c>
      <c r="F16" s="19">
        <f t="shared" si="0"/>
        <v>6</v>
      </c>
      <c r="G16" s="195"/>
      <c r="H16" s="5"/>
      <c r="I16" s="3">
        <f t="shared" si="1"/>
        <v>0</v>
      </c>
      <c r="J16" s="89"/>
      <c r="K16" s="2"/>
      <c r="L16" s="16">
        <f t="shared" si="2"/>
        <v>0</v>
      </c>
      <c r="M16" s="19">
        <f t="shared" si="3"/>
        <v>1</v>
      </c>
    </row>
    <row r="17" spans="1:13" ht="15.75">
      <c r="A17" s="207" t="s">
        <v>17</v>
      </c>
      <c r="B17" s="135">
        <v>77</v>
      </c>
      <c r="C17" s="136" t="s">
        <v>164</v>
      </c>
      <c r="D17" s="13">
        <v>17</v>
      </c>
      <c r="E17" s="14"/>
      <c r="F17" s="19">
        <f t="shared" si="0"/>
        <v>0</v>
      </c>
      <c r="G17" s="195"/>
      <c r="H17" s="5"/>
      <c r="I17" s="3">
        <f t="shared" si="1"/>
        <v>0</v>
      </c>
      <c r="J17" s="89"/>
      <c r="K17" s="2"/>
      <c r="L17" s="16">
        <f t="shared" si="2"/>
        <v>0</v>
      </c>
      <c r="M17" s="19">
        <f t="shared" si="3"/>
        <v>0</v>
      </c>
    </row>
    <row r="18" spans="1:13" ht="15.75">
      <c r="A18" s="207" t="s">
        <v>18</v>
      </c>
      <c r="B18" s="220">
        <v>122</v>
      </c>
      <c r="C18" s="221" t="s">
        <v>125</v>
      </c>
      <c r="D18" s="13">
        <v>15</v>
      </c>
      <c r="E18" s="14">
        <v>1</v>
      </c>
      <c r="F18" s="19">
        <f t="shared" si="0"/>
        <v>1</v>
      </c>
      <c r="G18" s="17"/>
      <c r="H18" s="5"/>
      <c r="I18" s="3">
        <f t="shared" si="1"/>
        <v>0</v>
      </c>
      <c r="J18" s="2"/>
      <c r="K18" s="2"/>
      <c r="L18" s="16">
        <f t="shared" si="2"/>
        <v>0</v>
      </c>
      <c r="M18" s="19">
        <f t="shared" si="3"/>
        <v>0</v>
      </c>
    </row>
    <row r="19" spans="1:13" ht="15.75">
      <c r="A19" s="207" t="s">
        <v>19</v>
      </c>
      <c r="B19" s="135">
        <v>95</v>
      </c>
      <c r="C19" s="136" t="s">
        <v>106</v>
      </c>
      <c r="D19" s="13">
        <v>16</v>
      </c>
      <c r="E19" s="14">
        <v>0</v>
      </c>
      <c r="F19" s="19">
        <f t="shared" si="0"/>
        <v>0</v>
      </c>
      <c r="G19" s="195"/>
      <c r="H19" s="5"/>
      <c r="I19" s="3">
        <f t="shared" si="1"/>
        <v>0</v>
      </c>
      <c r="J19" s="89"/>
      <c r="K19" s="4"/>
      <c r="L19" s="16">
        <f t="shared" si="2"/>
        <v>0</v>
      </c>
      <c r="M19" s="19">
        <f t="shared" si="3"/>
        <v>0</v>
      </c>
    </row>
    <row r="20" spans="1:13" ht="15.75">
      <c r="A20" s="207" t="s">
        <v>20</v>
      </c>
      <c r="B20" s="220">
        <v>11</v>
      </c>
      <c r="C20" s="221" t="s">
        <v>165</v>
      </c>
      <c r="D20" s="13">
        <v>18</v>
      </c>
      <c r="E20" s="14">
        <v>0</v>
      </c>
      <c r="F20" s="19">
        <f t="shared" si="0"/>
        <v>0</v>
      </c>
      <c r="G20" s="195"/>
      <c r="H20" s="5"/>
      <c r="I20" s="3">
        <f t="shared" si="1"/>
        <v>0</v>
      </c>
      <c r="J20" s="2"/>
      <c r="K20" s="2"/>
      <c r="L20" s="16">
        <f t="shared" si="2"/>
        <v>0</v>
      </c>
      <c r="M20" s="19">
        <f t="shared" si="3"/>
        <v>0</v>
      </c>
    </row>
    <row r="21" spans="1:13" ht="15.75">
      <c r="A21" s="207" t="s">
        <v>21</v>
      </c>
      <c r="B21" s="135">
        <v>70</v>
      </c>
      <c r="C21" s="136" t="s">
        <v>166</v>
      </c>
      <c r="D21" s="13">
        <v>19</v>
      </c>
      <c r="E21" s="14">
        <v>0</v>
      </c>
      <c r="F21" s="19">
        <f t="shared" si="0"/>
        <v>0</v>
      </c>
      <c r="G21" s="195"/>
      <c r="H21" s="5"/>
      <c r="I21" s="3">
        <f t="shared" si="1"/>
        <v>0</v>
      </c>
      <c r="J21" s="2"/>
      <c r="K21" s="2"/>
      <c r="L21" s="16">
        <f t="shared" si="2"/>
        <v>0</v>
      </c>
      <c r="M21" s="19">
        <f t="shared" si="3"/>
        <v>0</v>
      </c>
    </row>
    <row r="22" spans="1:13" ht="15.75">
      <c r="A22" s="207" t="s">
        <v>22</v>
      </c>
      <c r="B22" s="135">
        <v>110</v>
      </c>
      <c r="C22" s="136" t="s">
        <v>288</v>
      </c>
      <c r="D22" s="13">
        <v>20</v>
      </c>
      <c r="E22" s="222">
        <v>0</v>
      </c>
      <c r="F22" s="19">
        <f t="shared" si="0"/>
        <v>0</v>
      </c>
      <c r="G22" s="223"/>
      <c r="H22" s="146"/>
      <c r="I22" s="146"/>
      <c r="J22" s="146"/>
      <c r="K22" s="146"/>
      <c r="L22" s="224"/>
      <c r="M22" s="19">
        <f t="shared" si="3"/>
        <v>0</v>
      </c>
    </row>
    <row r="23" spans="1:13" ht="15.75">
      <c r="A23" s="207" t="s">
        <v>24</v>
      </c>
      <c r="B23" s="135">
        <v>66</v>
      </c>
      <c r="C23" s="137" t="s">
        <v>167</v>
      </c>
      <c r="D23" s="13">
        <v>21</v>
      </c>
      <c r="E23" s="222">
        <v>0</v>
      </c>
      <c r="F23" s="19">
        <f t="shared" si="0"/>
        <v>0</v>
      </c>
      <c r="G23" s="223"/>
      <c r="H23" s="146"/>
      <c r="I23" s="146"/>
      <c r="J23" s="146"/>
      <c r="K23" s="146"/>
      <c r="L23" s="224"/>
      <c r="M23" s="19">
        <f t="shared" si="3"/>
        <v>0</v>
      </c>
    </row>
    <row r="24" spans="1:13" ht="16.5" thickBot="1">
      <c r="A24" s="208" t="s">
        <v>27</v>
      </c>
      <c r="B24" s="138">
        <v>97</v>
      </c>
      <c r="C24" s="139" t="s">
        <v>289</v>
      </c>
      <c r="D24" s="32">
        <v>22</v>
      </c>
      <c r="E24" s="225">
        <v>0</v>
      </c>
      <c r="F24" s="20">
        <f t="shared" si="0"/>
        <v>0</v>
      </c>
      <c r="G24" s="103"/>
      <c r="H24" s="101"/>
      <c r="I24" s="101"/>
      <c r="J24" s="101"/>
      <c r="K24" s="101"/>
      <c r="L24" s="102"/>
      <c r="M24" s="20">
        <f t="shared" si="3"/>
        <v>0</v>
      </c>
    </row>
  </sheetData>
  <sheetProtection/>
  <mergeCells count="1">
    <mergeCell ref="A1:M1"/>
  </mergeCells>
  <printOptions/>
  <pageMargins left="0.511811024" right="0.511811024" top="0.787401575" bottom="0.787401575" header="0.31496062" footer="0.3149606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Q9" sqref="Q9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25.421875" style="0" bestFit="1" customWidth="1"/>
    <col min="4" max="4" width="13.140625" style="0" bestFit="1" customWidth="1"/>
    <col min="5" max="5" width="10.7109375" style="108" hidden="1" customWidth="1"/>
    <col min="6" max="6" width="7.710937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4.574218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49.5" customHeight="1" thickBot="1">
      <c r="A1" s="322" t="s">
        <v>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4"/>
    </row>
    <row r="2" spans="1:13" ht="49.5" customHeight="1" thickBot="1">
      <c r="A2" s="144" t="s">
        <v>55</v>
      </c>
      <c r="B2" s="40" t="s">
        <v>0</v>
      </c>
      <c r="C2" s="40" t="s">
        <v>1</v>
      </c>
      <c r="D2" s="42" t="s">
        <v>31</v>
      </c>
      <c r="E2" s="43" t="s">
        <v>57</v>
      </c>
      <c r="F2" s="100" t="s">
        <v>56</v>
      </c>
      <c r="G2" s="66" t="s">
        <v>52</v>
      </c>
      <c r="H2" s="99" t="s">
        <v>57</v>
      </c>
      <c r="I2" s="100" t="s">
        <v>56</v>
      </c>
      <c r="J2" s="66" t="s">
        <v>32</v>
      </c>
      <c r="K2" s="99" t="s">
        <v>57</v>
      </c>
      <c r="L2" s="100" t="s">
        <v>56</v>
      </c>
      <c r="M2" s="41" t="s">
        <v>16</v>
      </c>
    </row>
    <row r="3" spans="1:13" ht="15.75">
      <c r="A3" s="206" t="s">
        <v>2</v>
      </c>
      <c r="B3" s="171">
        <v>30</v>
      </c>
      <c r="C3" s="111" t="s">
        <v>37</v>
      </c>
      <c r="D3" s="25">
        <v>1</v>
      </c>
      <c r="E3" s="109"/>
      <c r="F3" s="27">
        <f aca="true" t="shared" si="0" ref="F3:F13">IF(D3=1,25,IF(D3=2,20,IF(D3=3,16,IF(D3=4,14,IF(D3=5,12,IF(D3=6,10,IF(D3=7,9,IF(D3=8,8))))))))+IF(D3=9,7,IF(D3=10,6,IF(D3=11,5,IF(D3=12,4,IF(D3=13,3,IF(D3=14,2,IF(D3=15,1)))))))</f>
        <v>25</v>
      </c>
      <c r="G3" s="25"/>
      <c r="H3" s="26"/>
      <c r="I3" s="27">
        <f aca="true" t="shared" si="1" ref="I3:I13">IF(G3=1,25,IF(G3=2,20,IF(G3=3,16,IF(G3=4,14,IF(G3=5,12,IF(G3=6,10,IF(G3=7,9,IF(G3=8,8))))))))+IF(G3=9,7,IF(G3=10,6,IF(G3=11,5,IF(G3=12,4,IF(G3=13,3,IF(G3=14,2,IF(G3=15,1)))))))</f>
        <v>0</v>
      </c>
      <c r="J3" s="25"/>
      <c r="K3" s="26"/>
      <c r="L3" s="47">
        <f aca="true" t="shared" si="2" ref="L3:L13">IF(J3=1,25,IF(J3=2,20,IF(J3=3,16,IF(J3=4,14,IF(J3=5,12,IF(J3=6,10,IF(J3=7,9,IF(J3=8,8))))))))+IF(J3=9,7,IF(J3=10,6,IF(J3=11,5,IF(J3=12,4,IF(J3=13,3,IF(J3=14,2,IF(J3=15,1)))))))</f>
        <v>0</v>
      </c>
      <c r="M3" s="48">
        <f>SUM(F3+I3+L3-E3-H3-K3)</f>
        <v>25</v>
      </c>
    </row>
    <row r="4" spans="1:13" ht="15.75">
      <c r="A4" s="207" t="s">
        <v>3</v>
      </c>
      <c r="B4" s="95">
        <v>46</v>
      </c>
      <c r="C4" s="93" t="s">
        <v>169</v>
      </c>
      <c r="D4" s="13">
        <v>2</v>
      </c>
      <c r="E4" s="105"/>
      <c r="F4" s="16">
        <f t="shared" si="0"/>
        <v>20</v>
      </c>
      <c r="G4" s="13"/>
      <c r="H4" s="9"/>
      <c r="I4" s="16">
        <f t="shared" si="1"/>
        <v>0</v>
      </c>
      <c r="J4" s="13"/>
      <c r="K4" s="9"/>
      <c r="L4" s="3">
        <f t="shared" si="2"/>
        <v>0</v>
      </c>
      <c r="M4" s="49">
        <f aca="true" t="shared" si="3" ref="M4:M13">SUM(F4+I4+L4-E4-H4-K4)</f>
        <v>20</v>
      </c>
    </row>
    <row r="5" spans="1:13" ht="15.75">
      <c r="A5" s="207" t="s">
        <v>4</v>
      </c>
      <c r="B5" s="95">
        <v>9</v>
      </c>
      <c r="C5" s="93" t="s">
        <v>168</v>
      </c>
      <c r="D5" s="13">
        <v>3</v>
      </c>
      <c r="E5" s="105"/>
      <c r="F5" s="16">
        <f t="shared" si="0"/>
        <v>16</v>
      </c>
      <c r="G5" s="13"/>
      <c r="H5" s="9"/>
      <c r="I5" s="16">
        <f t="shared" si="1"/>
        <v>0</v>
      </c>
      <c r="J5" s="13"/>
      <c r="K5" s="9"/>
      <c r="L5" s="3">
        <f t="shared" si="2"/>
        <v>0</v>
      </c>
      <c r="M5" s="49">
        <f t="shared" si="3"/>
        <v>16</v>
      </c>
    </row>
    <row r="6" spans="1:13" ht="15.75">
      <c r="A6" s="207" t="s">
        <v>5</v>
      </c>
      <c r="B6" s="95">
        <v>211</v>
      </c>
      <c r="C6" s="93" t="s">
        <v>170</v>
      </c>
      <c r="D6" s="18">
        <v>4</v>
      </c>
      <c r="E6" s="10"/>
      <c r="F6" s="16">
        <f t="shared" si="0"/>
        <v>14</v>
      </c>
      <c r="G6" s="18"/>
      <c r="H6" s="17"/>
      <c r="I6" s="16">
        <f t="shared" si="1"/>
        <v>0</v>
      </c>
      <c r="J6" s="13"/>
      <c r="K6" s="9"/>
      <c r="L6" s="3">
        <f t="shared" si="2"/>
        <v>0</v>
      </c>
      <c r="M6" s="49">
        <f t="shared" si="3"/>
        <v>14</v>
      </c>
    </row>
    <row r="7" spans="1:13" ht="15.75">
      <c r="A7" s="207" t="s">
        <v>6</v>
      </c>
      <c r="B7" s="95">
        <v>505</v>
      </c>
      <c r="C7" s="93" t="s">
        <v>132</v>
      </c>
      <c r="D7" s="13">
        <v>5</v>
      </c>
      <c r="E7" s="105"/>
      <c r="F7" s="16">
        <f t="shared" si="0"/>
        <v>12</v>
      </c>
      <c r="G7" s="13"/>
      <c r="H7" s="9"/>
      <c r="I7" s="16">
        <f t="shared" si="1"/>
        <v>0</v>
      </c>
      <c r="J7" s="13"/>
      <c r="K7" s="9"/>
      <c r="L7" s="3">
        <f t="shared" si="2"/>
        <v>0</v>
      </c>
      <c r="M7" s="49">
        <f t="shared" si="3"/>
        <v>12</v>
      </c>
    </row>
    <row r="8" spans="1:13" ht="15.75">
      <c r="A8" s="207" t="s">
        <v>7</v>
      </c>
      <c r="B8" s="95">
        <v>72</v>
      </c>
      <c r="C8" s="94" t="s">
        <v>171</v>
      </c>
      <c r="D8" s="18">
        <v>6</v>
      </c>
      <c r="E8" s="10"/>
      <c r="F8" s="16">
        <f t="shared" si="0"/>
        <v>10</v>
      </c>
      <c r="G8" s="18"/>
      <c r="H8" s="17"/>
      <c r="I8" s="16">
        <f t="shared" si="1"/>
        <v>0</v>
      </c>
      <c r="J8" s="13"/>
      <c r="K8" s="9"/>
      <c r="L8" s="3">
        <f t="shared" si="2"/>
        <v>0</v>
      </c>
      <c r="M8" s="49">
        <f t="shared" si="3"/>
        <v>10</v>
      </c>
    </row>
    <row r="9" spans="1:13" ht="15.75">
      <c r="A9" s="207" t="s">
        <v>8</v>
      </c>
      <c r="B9" s="95">
        <v>29</v>
      </c>
      <c r="C9" s="93" t="s">
        <v>62</v>
      </c>
      <c r="D9" s="18">
        <v>7</v>
      </c>
      <c r="E9" s="10">
        <v>5</v>
      </c>
      <c r="F9" s="16">
        <f t="shared" si="0"/>
        <v>9</v>
      </c>
      <c r="G9" s="18"/>
      <c r="H9" s="17"/>
      <c r="I9" s="16">
        <f t="shared" si="1"/>
        <v>0</v>
      </c>
      <c r="J9" s="13"/>
      <c r="K9" s="9"/>
      <c r="L9" s="3">
        <f t="shared" si="2"/>
        <v>0</v>
      </c>
      <c r="M9" s="49">
        <f t="shared" si="3"/>
        <v>4</v>
      </c>
    </row>
    <row r="10" spans="1:13" ht="15.75">
      <c r="A10" s="207" t="s">
        <v>9</v>
      </c>
      <c r="B10" s="95">
        <v>117</v>
      </c>
      <c r="C10" s="94" t="s">
        <v>23</v>
      </c>
      <c r="D10" s="18">
        <v>8</v>
      </c>
      <c r="E10" s="10"/>
      <c r="F10" s="16">
        <f t="shared" si="0"/>
        <v>8</v>
      </c>
      <c r="G10" s="18"/>
      <c r="H10" s="17"/>
      <c r="I10" s="16">
        <f t="shared" si="1"/>
        <v>0</v>
      </c>
      <c r="J10" s="13"/>
      <c r="K10" s="9"/>
      <c r="L10" s="3">
        <f t="shared" si="2"/>
        <v>0</v>
      </c>
      <c r="M10" s="49">
        <f t="shared" si="3"/>
        <v>8</v>
      </c>
    </row>
    <row r="11" spans="1:13" ht="15.75">
      <c r="A11" s="207" t="s">
        <v>10</v>
      </c>
      <c r="B11" s="95">
        <v>70</v>
      </c>
      <c r="C11" s="93" t="s">
        <v>173</v>
      </c>
      <c r="D11" s="13">
        <v>9</v>
      </c>
      <c r="E11" s="105">
        <v>5</v>
      </c>
      <c r="F11" s="16">
        <f t="shared" si="0"/>
        <v>7</v>
      </c>
      <c r="G11" s="13"/>
      <c r="H11" s="9"/>
      <c r="I11" s="16">
        <f t="shared" si="1"/>
        <v>0</v>
      </c>
      <c r="J11" s="13"/>
      <c r="K11" s="9"/>
      <c r="L11" s="3">
        <f t="shared" si="2"/>
        <v>0</v>
      </c>
      <c r="M11" s="49">
        <f t="shared" si="3"/>
        <v>2</v>
      </c>
    </row>
    <row r="12" spans="1:13" ht="15.75">
      <c r="A12" s="207" t="s">
        <v>11</v>
      </c>
      <c r="B12" s="95">
        <v>23</v>
      </c>
      <c r="C12" s="93" t="s">
        <v>26</v>
      </c>
      <c r="D12" s="13">
        <v>10</v>
      </c>
      <c r="E12" s="105">
        <v>5</v>
      </c>
      <c r="F12" s="16">
        <f t="shared" si="0"/>
        <v>6</v>
      </c>
      <c r="G12" s="18"/>
      <c r="H12" s="17"/>
      <c r="I12" s="16">
        <f t="shared" si="1"/>
        <v>0</v>
      </c>
      <c r="J12" s="13"/>
      <c r="K12" s="9"/>
      <c r="L12" s="3">
        <f t="shared" si="2"/>
        <v>0</v>
      </c>
      <c r="M12" s="49">
        <f t="shared" si="3"/>
        <v>1</v>
      </c>
    </row>
    <row r="13" spans="1:13" ht="16.5" thickBot="1">
      <c r="A13" s="208" t="s">
        <v>12</v>
      </c>
      <c r="B13" s="96">
        <v>121</v>
      </c>
      <c r="C13" s="92" t="s">
        <v>172</v>
      </c>
      <c r="D13" s="29">
        <v>11</v>
      </c>
      <c r="E13" s="54">
        <v>5</v>
      </c>
      <c r="F13" s="31">
        <f t="shared" si="0"/>
        <v>5</v>
      </c>
      <c r="G13" s="29"/>
      <c r="H13" s="30"/>
      <c r="I13" s="31">
        <f t="shared" si="1"/>
        <v>0</v>
      </c>
      <c r="J13" s="29"/>
      <c r="K13" s="30"/>
      <c r="L13" s="51">
        <f t="shared" si="2"/>
        <v>0</v>
      </c>
      <c r="M13" s="53">
        <f t="shared" si="3"/>
        <v>0</v>
      </c>
    </row>
    <row r="15" ht="13.5" customHeight="1" thickBot="1"/>
    <row r="16" spans="1:13" ht="39.75" customHeight="1" thickBot="1">
      <c r="A16" s="319" t="s">
        <v>68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1"/>
    </row>
    <row r="17" spans="1:13" ht="49.5" customHeight="1" thickBot="1">
      <c r="A17" s="144" t="s">
        <v>55</v>
      </c>
      <c r="B17" s="40" t="s">
        <v>0</v>
      </c>
      <c r="C17" s="40" t="s">
        <v>1</v>
      </c>
      <c r="D17" s="42" t="s">
        <v>31</v>
      </c>
      <c r="E17" s="43" t="s">
        <v>57</v>
      </c>
      <c r="F17" s="44" t="s">
        <v>56</v>
      </c>
      <c r="G17" s="42" t="s">
        <v>52</v>
      </c>
      <c r="H17" s="43" t="s">
        <v>57</v>
      </c>
      <c r="I17" s="44" t="s">
        <v>56</v>
      </c>
      <c r="J17" s="42" t="s">
        <v>32</v>
      </c>
      <c r="K17" s="43" t="s">
        <v>57</v>
      </c>
      <c r="L17" s="44" t="s">
        <v>56</v>
      </c>
      <c r="M17" s="45" t="s">
        <v>16</v>
      </c>
    </row>
    <row r="18" spans="1:13" ht="15.75">
      <c r="A18" s="206" t="s">
        <v>2</v>
      </c>
      <c r="B18" s="171">
        <v>46</v>
      </c>
      <c r="C18" s="111" t="s">
        <v>169</v>
      </c>
      <c r="D18" s="25">
        <v>1</v>
      </c>
      <c r="E18" s="109"/>
      <c r="F18" s="27">
        <f aca="true" t="shared" si="4" ref="F18:F23">IF(D18=1,25,IF(D18=2,20,IF(D18=3,16,IF(D18=4,14,IF(D18=5,12,IF(D18=6,10,IF(D18=7,9,IF(D18=8,8))))))))+IF(D18=9,7,IF(D18=10,6,IF(D18=11,5,IF(D18=12,4,IF(D18=13,3,IF(D18=14,2,IF(D18=15,1)))))))</f>
        <v>25</v>
      </c>
      <c r="G18" s="25"/>
      <c r="H18" s="26"/>
      <c r="I18" s="27"/>
      <c r="J18" s="25"/>
      <c r="K18" s="26"/>
      <c r="L18" s="47">
        <f aca="true" t="shared" si="5" ref="L18:L23">IF(J18=1,25,IF(J18=2,20,IF(J18=3,16,IF(J18=4,14,IF(J18=5,12,IF(J18=6,10,IF(J18=7,9,IF(J18=8,8))))))))+IF(J18=9,7,IF(J18=10,6,IF(J18=11,5,IF(J18=12,4,IF(J18=13,3,IF(J18=14,2,IF(J18=15,1)))))))</f>
        <v>0</v>
      </c>
      <c r="M18" s="48">
        <f aca="true" t="shared" si="6" ref="M18:M23">SUM(F18+I18+L18-E18-H18-K18)</f>
        <v>25</v>
      </c>
    </row>
    <row r="19" spans="1:13" ht="15.75">
      <c r="A19" s="207" t="s">
        <v>3</v>
      </c>
      <c r="B19" s="95">
        <v>211</v>
      </c>
      <c r="C19" s="93" t="s">
        <v>170</v>
      </c>
      <c r="D19" s="13">
        <v>2</v>
      </c>
      <c r="E19" s="105"/>
      <c r="F19" s="16">
        <f t="shared" si="4"/>
        <v>20</v>
      </c>
      <c r="G19" s="13"/>
      <c r="H19" s="9"/>
      <c r="I19" s="16"/>
      <c r="J19" s="13"/>
      <c r="K19" s="9"/>
      <c r="L19" s="3">
        <f t="shared" si="5"/>
        <v>0</v>
      </c>
      <c r="M19" s="49">
        <f t="shared" si="6"/>
        <v>20</v>
      </c>
    </row>
    <row r="20" spans="1:13" ht="15.75">
      <c r="A20" s="207" t="s">
        <v>4</v>
      </c>
      <c r="B20" s="95">
        <v>505</v>
      </c>
      <c r="C20" s="93" t="s">
        <v>132</v>
      </c>
      <c r="D20" s="13">
        <v>3</v>
      </c>
      <c r="E20" s="105"/>
      <c r="F20" s="16">
        <f t="shared" si="4"/>
        <v>16</v>
      </c>
      <c r="G20" s="13"/>
      <c r="H20" s="9"/>
      <c r="I20" s="16"/>
      <c r="J20" s="13"/>
      <c r="K20" s="9"/>
      <c r="L20" s="3">
        <f t="shared" si="5"/>
        <v>0</v>
      </c>
      <c r="M20" s="49">
        <f t="shared" si="6"/>
        <v>16</v>
      </c>
    </row>
    <row r="21" spans="1:13" ht="15.75">
      <c r="A21" s="207" t="s">
        <v>5</v>
      </c>
      <c r="B21" s="95">
        <v>72</v>
      </c>
      <c r="C21" s="93" t="s">
        <v>171</v>
      </c>
      <c r="D21" s="18">
        <v>4</v>
      </c>
      <c r="E21" s="10"/>
      <c r="F21" s="16">
        <f t="shared" si="4"/>
        <v>14</v>
      </c>
      <c r="G21" s="18"/>
      <c r="H21" s="17"/>
      <c r="I21" s="16"/>
      <c r="J21" s="13"/>
      <c r="K21" s="9"/>
      <c r="L21" s="3">
        <f t="shared" si="5"/>
        <v>0</v>
      </c>
      <c r="M21" s="49">
        <f t="shared" si="6"/>
        <v>14</v>
      </c>
    </row>
    <row r="22" spans="1:13" ht="15.75">
      <c r="A22" s="207" t="s">
        <v>6</v>
      </c>
      <c r="B22" s="95">
        <v>29</v>
      </c>
      <c r="C22" s="93" t="s">
        <v>62</v>
      </c>
      <c r="D22" s="13">
        <v>5</v>
      </c>
      <c r="E22" s="105">
        <v>5</v>
      </c>
      <c r="F22" s="16">
        <f t="shared" si="4"/>
        <v>12</v>
      </c>
      <c r="G22" s="13"/>
      <c r="H22" s="9"/>
      <c r="I22" s="16"/>
      <c r="J22" s="13"/>
      <c r="K22" s="9"/>
      <c r="L22" s="3">
        <f t="shared" si="5"/>
        <v>0</v>
      </c>
      <c r="M22" s="49">
        <f t="shared" si="6"/>
        <v>7</v>
      </c>
    </row>
    <row r="23" spans="1:13" ht="16.5" thickBot="1">
      <c r="A23" s="208" t="s">
        <v>7</v>
      </c>
      <c r="B23" s="96">
        <v>70</v>
      </c>
      <c r="C23" s="92" t="s">
        <v>173</v>
      </c>
      <c r="D23" s="29">
        <v>6</v>
      </c>
      <c r="E23" s="54">
        <v>5</v>
      </c>
      <c r="F23" s="31">
        <f t="shared" si="4"/>
        <v>10</v>
      </c>
      <c r="G23" s="29"/>
      <c r="H23" s="30"/>
      <c r="I23" s="31"/>
      <c r="J23" s="32"/>
      <c r="K23" s="33"/>
      <c r="L23" s="51">
        <f t="shared" si="5"/>
        <v>0</v>
      </c>
      <c r="M23" s="53">
        <f t="shared" si="6"/>
        <v>5</v>
      </c>
    </row>
  </sheetData>
  <sheetProtection/>
  <mergeCells count="2">
    <mergeCell ref="A1:M1"/>
    <mergeCell ref="A16:M16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M14" sqref="A1:M14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24.140625" style="0" bestFit="1" customWidth="1"/>
    <col min="4" max="4" width="13.140625" style="0" bestFit="1" customWidth="1"/>
    <col min="5" max="5" width="12.421875" style="108" hidden="1" customWidth="1"/>
    <col min="6" max="6" width="7.851562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5.71093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thickBot="1">
      <c r="A1" s="319" t="s">
        <v>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49.5" customHeight="1" thickBot="1">
      <c r="A2" s="210" t="s">
        <v>55</v>
      </c>
      <c r="B2" s="40" t="s">
        <v>0</v>
      </c>
      <c r="C2" s="212" t="s">
        <v>1</v>
      </c>
      <c r="D2" s="37" t="s">
        <v>31</v>
      </c>
      <c r="E2" s="38" t="s">
        <v>57</v>
      </c>
      <c r="F2" s="39" t="s">
        <v>56</v>
      </c>
      <c r="G2" s="37" t="s">
        <v>52</v>
      </c>
      <c r="H2" s="38" t="s">
        <v>57</v>
      </c>
      <c r="I2" s="39" t="s">
        <v>56</v>
      </c>
      <c r="J2" s="37" t="s">
        <v>32</v>
      </c>
      <c r="K2" s="38" t="s">
        <v>57</v>
      </c>
      <c r="L2" s="39" t="s">
        <v>56</v>
      </c>
      <c r="M2" s="40" t="s">
        <v>16</v>
      </c>
    </row>
    <row r="3" spans="1:13" ht="15.75">
      <c r="A3" s="158" t="s">
        <v>2</v>
      </c>
      <c r="B3" s="133">
        <v>24</v>
      </c>
      <c r="C3" s="134" t="s">
        <v>70</v>
      </c>
      <c r="D3" s="226">
        <v>1</v>
      </c>
      <c r="E3" s="109"/>
      <c r="F3" s="27">
        <f aca="true" t="shared" si="0" ref="F3:F14">IF(D3=1,25,IF(D3=2,20,IF(D3=3,16,IF(D3=4,14,IF(D3=5,12,IF(D3=6,10,IF(D3=7,9,IF(D3=8,8))))))))+IF(D3=9,7,IF(D3=10,6,IF(D3=11,5,IF(D3=12,4,IF(D3=13,3,IF(D3=14,2,IF(D3=15,1)))))))</f>
        <v>25</v>
      </c>
      <c r="G3" s="25"/>
      <c r="H3" s="26"/>
      <c r="I3" s="27">
        <f aca="true" t="shared" si="1" ref="I3:I14">IF(G3=1,25,IF(G3=2,20,IF(G3=3,16,IF(G3=4,14,IF(G3=5,12,IF(G3=6,10,IF(G3=7,9,IF(G3=8,8))))))))+IF(G3=9,7,IF(G3=10,6,IF(G3=11,5,IF(G3=12,4,IF(G3=13,3,IF(G3=14,2,IF(G3=15,1)))))))</f>
        <v>0</v>
      </c>
      <c r="J3" s="25"/>
      <c r="K3" s="26"/>
      <c r="L3" s="47">
        <f aca="true" t="shared" si="2" ref="L3:L14">IF(J3=1,25,IF(J3=2,20,IF(J3=3,16,IF(J3=4,14,IF(J3=5,12,IF(J3=6,10,IF(J3=7,9,IF(J3=8,8))))))))+IF(J3=9,7,IF(J3=10,6,IF(J3=11,5,IF(J3=12,4,IF(J3=13,3,IF(J3=14,2,IF(J3=15,1)))))))</f>
        <v>0</v>
      </c>
      <c r="M3" s="48">
        <f>SUM(F3+I3+L3-E3-H3-K3)</f>
        <v>25</v>
      </c>
    </row>
    <row r="4" spans="1:13" ht="15.75">
      <c r="A4" s="130" t="s">
        <v>3</v>
      </c>
      <c r="B4" s="135">
        <v>78</v>
      </c>
      <c r="C4" s="136" t="s">
        <v>174</v>
      </c>
      <c r="D4" s="178">
        <v>2</v>
      </c>
      <c r="E4" s="105"/>
      <c r="F4" s="16">
        <f t="shared" si="0"/>
        <v>20</v>
      </c>
      <c r="G4" s="13"/>
      <c r="H4" s="9"/>
      <c r="I4" s="16">
        <f t="shared" si="1"/>
        <v>0</v>
      </c>
      <c r="J4" s="13"/>
      <c r="K4" s="9"/>
      <c r="L4" s="3">
        <f t="shared" si="2"/>
        <v>0</v>
      </c>
      <c r="M4" s="49">
        <f aca="true" t="shared" si="3" ref="M4:M14">SUM(F4+I4+L4-E4-H4-K4)</f>
        <v>20</v>
      </c>
    </row>
    <row r="5" spans="1:13" ht="15.75">
      <c r="A5" s="130" t="s">
        <v>4</v>
      </c>
      <c r="B5" s="135">
        <v>770</v>
      </c>
      <c r="C5" s="136" t="s">
        <v>175</v>
      </c>
      <c r="D5" s="178">
        <v>3</v>
      </c>
      <c r="E5" s="105"/>
      <c r="F5" s="16">
        <f t="shared" si="0"/>
        <v>16</v>
      </c>
      <c r="G5" s="13"/>
      <c r="H5" s="9"/>
      <c r="I5" s="16">
        <f t="shared" si="1"/>
        <v>0</v>
      </c>
      <c r="J5" s="13"/>
      <c r="K5" s="9"/>
      <c r="L5" s="3">
        <f t="shared" si="2"/>
        <v>0</v>
      </c>
      <c r="M5" s="49">
        <f t="shared" si="3"/>
        <v>16</v>
      </c>
    </row>
    <row r="6" spans="1:13" ht="15.75">
      <c r="A6" s="130" t="s">
        <v>5</v>
      </c>
      <c r="B6" s="135">
        <v>18</v>
      </c>
      <c r="C6" s="136" t="s">
        <v>177</v>
      </c>
      <c r="D6" s="178">
        <v>4</v>
      </c>
      <c r="E6" s="105"/>
      <c r="F6" s="16">
        <f t="shared" si="0"/>
        <v>14</v>
      </c>
      <c r="G6" s="13"/>
      <c r="H6" s="9"/>
      <c r="I6" s="16">
        <f t="shared" si="1"/>
        <v>0</v>
      </c>
      <c r="J6" s="13"/>
      <c r="K6" s="9"/>
      <c r="L6" s="3">
        <f t="shared" si="2"/>
        <v>0</v>
      </c>
      <c r="M6" s="49">
        <f t="shared" si="3"/>
        <v>14</v>
      </c>
    </row>
    <row r="7" spans="1:13" ht="15.75">
      <c r="A7" s="130" t="s">
        <v>6</v>
      </c>
      <c r="B7" s="135">
        <v>23</v>
      </c>
      <c r="C7" s="136" t="s">
        <v>176</v>
      </c>
      <c r="D7" s="178">
        <v>5</v>
      </c>
      <c r="E7" s="105"/>
      <c r="F7" s="16">
        <f t="shared" si="0"/>
        <v>12</v>
      </c>
      <c r="G7" s="13"/>
      <c r="H7" s="9"/>
      <c r="I7" s="16">
        <f t="shared" si="1"/>
        <v>0</v>
      </c>
      <c r="J7" s="13"/>
      <c r="K7" s="9"/>
      <c r="L7" s="3">
        <f t="shared" si="2"/>
        <v>0</v>
      </c>
      <c r="M7" s="49">
        <f t="shared" si="3"/>
        <v>12</v>
      </c>
    </row>
    <row r="8" spans="1:13" ht="15.75">
      <c r="A8" s="130" t="s">
        <v>7</v>
      </c>
      <c r="B8" s="135">
        <v>131</v>
      </c>
      <c r="C8" s="136" t="s">
        <v>178</v>
      </c>
      <c r="D8" s="179">
        <v>6</v>
      </c>
      <c r="E8" s="10"/>
      <c r="F8" s="16">
        <f t="shared" si="0"/>
        <v>10</v>
      </c>
      <c r="G8" s="75"/>
      <c r="H8" s="17"/>
      <c r="I8" s="16">
        <f t="shared" si="1"/>
        <v>0</v>
      </c>
      <c r="J8" s="13"/>
      <c r="K8" s="9"/>
      <c r="L8" s="3">
        <f t="shared" si="2"/>
        <v>0</v>
      </c>
      <c r="M8" s="49">
        <f t="shared" si="3"/>
        <v>10</v>
      </c>
    </row>
    <row r="9" spans="1:13" ht="15.75">
      <c r="A9" s="130" t="s">
        <v>8</v>
      </c>
      <c r="B9" s="135">
        <v>75</v>
      </c>
      <c r="C9" s="137" t="s">
        <v>71</v>
      </c>
      <c r="D9" s="179">
        <v>7</v>
      </c>
      <c r="E9" s="10">
        <v>5</v>
      </c>
      <c r="F9" s="16">
        <f t="shared" si="0"/>
        <v>9</v>
      </c>
      <c r="G9" s="18"/>
      <c r="H9" s="17"/>
      <c r="I9" s="16">
        <f t="shared" si="1"/>
        <v>0</v>
      </c>
      <c r="J9" s="13"/>
      <c r="K9" s="9"/>
      <c r="L9" s="3">
        <f t="shared" si="2"/>
        <v>0</v>
      </c>
      <c r="M9" s="49">
        <f t="shared" si="3"/>
        <v>4</v>
      </c>
    </row>
    <row r="10" spans="1:13" ht="15.75">
      <c r="A10" s="130" t="s">
        <v>9</v>
      </c>
      <c r="B10" s="135">
        <v>7</v>
      </c>
      <c r="C10" s="136" t="s">
        <v>181</v>
      </c>
      <c r="D10" s="178">
        <v>8</v>
      </c>
      <c r="E10" s="105">
        <v>5</v>
      </c>
      <c r="F10" s="16">
        <f t="shared" si="0"/>
        <v>8</v>
      </c>
      <c r="G10" s="13"/>
      <c r="H10" s="9"/>
      <c r="I10" s="16">
        <f t="shared" si="1"/>
        <v>0</v>
      </c>
      <c r="J10" s="75"/>
      <c r="K10" s="9"/>
      <c r="L10" s="3">
        <f t="shared" si="2"/>
        <v>0</v>
      </c>
      <c r="M10" s="49">
        <f t="shared" si="3"/>
        <v>3</v>
      </c>
    </row>
    <row r="11" spans="1:13" ht="15.75">
      <c r="A11" s="130" t="s">
        <v>10</v>
      </c>
      <c r="B11" s="135">
        <v>11</v>
      </c>
      <c r="C11" s="136" t="s">
        <v>179</v>
      </c>
      <c r="D11" s="179">
        <v>9</v>
      </c>
      <c r="E11" s="10">
        <v>5</v>
      </c>
      <c r="F11" s="16">
        <f t="shared" si="0"/>
        <v>7</v>
      </c>
      <c r="G11" s="18"/>
      <c r="H11" s="17"/>
      <c r="I11" s="16">
        <f t="shared" si="1"/>
        <v>0</v>
      </c>
      <c r="J11" s="75"/>
      <c r="K11" s="10"/>
      <c r="L11" s="3">
        <f t="shared" si="2"/>
        <v>0</v>
      </c>
      <c r="M11" s="49">
        <f t="shared" si="3"/>
        <v>2</v>
      </c>
    </row>
    <row r="12" spans="1:13" ht="15.75">
      <c r="A12" s="130" t="s">
        <v>11</v>
      </c>
      <c r="B12" s="135">
        <v>201</v>
      </c>
      <c r="C12" s="136" t="s">
        <v>180</v>
      </c>
      <c r="D12" s="179">
        <v>10</v>
      </c>
      <c r="E12" s="105">
        <v>5</v>
      </c>
      <c r="F12" s="16">
        <f t="shared" si="0"/>
        <v>6</v>
      </c>
      <c r="G12" s="18"/>
      <c r="H12" s="17"/>
      <c r="I12" s="16">
        <f t="shared" si="1"/>
        <v>0</v>
      </c>
      <c r="J12" s="75"/>
      <c r="K12" s="9"/>
      <c r="L12" s="3">
        <f t="shared" si="2"/>
        <v>0</v>
      </c>
      <c r="M12" s="49">
        <f t="shared" si="3"/>
        <v>1</v>
      </c>
    </row>
    <row r="13" spans="1:13" ht="15.75">
      <c r="A13" s="130" t="s">
        <v>12</v>
      </c>
      <c r="B13" s="135">
        <v>27</v>
      </c>
      <c r="C13" s="136" t="s">
        <v>290</v>
      </c>
      <c r="D13" s="179">
        <v>11</v>
      </c>
      <c r="E13" s="10">
        <v>5</v>
      </c>
      <c r="F13" s="16">
        <f t="shared" si="0"/>
        <v>5</v>
      </c>
      <c r="G13" s="75"/>
      <c r="H13" s="17"/>
      <c r="I13" s="16">
        <f t="shared" si="1"/>
        <v>0</v>
      </c>
      <c r="J13" s="75"/>
      <c r="K13" s="9"/>
      <c r="L13" s="3">
        <f t="shared" si="2"/>
        <v>0</v>
      </c>
      <c r="M13" s="49">
        <f t="shared" si="3"/>
        <v>0</v>
      </c>
    </row>
    <row r="14" spans="1:13" ht="16.5" thickBot="1">
      <c r="A14" s="131" t="s">
        <v>13</v>
      </c>
      <c r="B14" s="138">
        <v>17</v>
      </c>
      <c r="C14" s="139" t="s">
        <v>291</v>
      </c>
      <c r="D14" s="228">
        <v>12</v>
      </c>
      <c r="E14" s="54">
        <v>4</v>
      </c>
      <c r="F14" s="31">
        <f t="shared" si="0"/>
        <v>4</v>
      </c>
      <c r="G14" s="29"/>
      <c r="H14" s="30"/>
      <c r="I14" s="31">
        <f t="shared" si="1"/>
        <v>0</v>
      </c>
      <c r="J14" s="80"/>
      <c r="K14" s="33"/>
      <c r="L14" s="51">
        <f t="shared" si="2"/>
        <v>0</v>
      </c>
      <c r="M14" s="53">
        <f t="shared" si="3"/>
        <v>0</v>
      </c>
    </row>
    <row r="18" ht="49.5" customHeight="1"/>
  </sheetData>
  <sheetProtection/>
  <mergeCells count="1">
    <mergeCell ref="A1:M1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31" sqref="A1:M31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29.00390625" style="0" bestFit="1" customWidth="1"/>
    <col min="4" max="4" width="13.140625" style="0" bestFit="1" customWidth="1"/>
    <col min="5" max="5" width="10.7109375" style="108" hidden="1" customWidth="1"/>
    <col min="6" max="6" width="7.7109375" style="0" hidden="1" customWidth="1"/>
    <col min="7" max="7" width="13.140625" style="0" hidden="1" customWidth="1"/>
    <col min="8" max="8" width="10.7109375" style="0" hidden="1" customWidth="1"/>
    <col min="9" max="9" width="7.7109375" style="0" hidden="1" customWidth="1"/>
    <col min="10" max="10" width="15.71093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thickBot="1">
      <c r="A1" s="319" t="s">
        <v>77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51.75" customHeight="1" thickBot="1">
      <c r="A2" s="144" t="s">
        <v>55</v>
      </c>
      <c r="B2" s="45" t="s">
        <v>0</v>
      </c>
      <c r="C2" s="212" t="s">
        <v>1</v>
      </c>
      <c r="D2" s="42" t="s">
        <v>31</v>
      </c>
      <c r="E2" s="163" t="s">
        <v>57</v>
      </c>
      <c r="F2" s="233" t="s">
        <v>56</v>
      </c>
      <c r="G2" s="42" t="s">
        <v>52</v>
      </c>
      <c r="H2" s="43" t="s">
        <v>57</v>
      </c>
      <c r="I2" s="56" t="s">
        <v>56</v>
      </c>
      <c r="J2" s="42" t="s">
        <v>32</v>
      </c>
      <c r="K2" s="43" t="s">
        <v>57</v>
      </c>
      <c r="L2" s="56" t="s">
        <v>56</v>
      </c>
      <c r="M2" s="45" t="s">
        <v>16</v>
      </c>
    </row>
    <row r="3" spans="1:13" ht="15.75">
      <c r="A3" s="158" t="s">
        <v>2</v>
      </c>
      <c r="B3" s="133">
        <v>24</v>
      </c>
      <c r="C3" s="134" t="s">
        <v>182</v>
      </c>
      <c r="D3" s="230">
        <v>1</v>
      </c>
      <c r="E3" s="202"/>
      <c r="F3" s="234">
        <f aca="true" t="shared" si="0" ref="F3:F17">IF(D3=1,25,IF(D3=2,20,IF(D3=3,16,IF(D3=4,14,IF(D3=5,12,IF(D3=6,10,IF(D3=7,9,IF(D3=8,8))))))))+IF(D3=9,7,IF(D3=10,6,IF(D3=11,5,IF(D3=12,4,IF(D3=13,3,IF(D3=14,2,IF(D3=15,1)))))))</f>
        <v>25</v>
      </c>
      <c r="G3" s="46"/>
      <c r="H3" s="46"/>
      <c r="I3" s="47">
        <f aca="true" t="shared" si="1" ref="I3:I17">IF(G3=1,25,IF(G3=2,20,IF(G3=3,16,IF(G3=4,14,IF(G3=5,12,IF(G3=6,10,IF(G3=7,9,IF(G3=8,8))))))))+IF(G3=9,7,IF(G3=10,6,IF(G3=11,5,IF(G3=12,4,IF(G3=13,3,IF(G3=14,2,IF(G3=15,1)))))))</f>
        <v>0</v>
      </c>
      <c r="J3" s="46"/>
      <c r="K3" s="46"/>
      <c r="L3" s="27">
        <f aca="true" t="shared" si="2" ref="L3:L17">IF(J3=1,25,IF(J3=2,20,IF(J3=3,16,IF(J3=4,14,IF(J3=5,12,IF(J3=6,10,IF(J3=7,9,IF(J3=8,8))))))))+IF(J3=9,7,IF(J3=10,6,IF(J3=11,5,IF(J3=12,4,IF(J3=13,3,IF(J3=14,2,IF(J3=15,1)))))))</f>
        <v>0</v>
      </c>
      <c r="M3" s="28">
        <f aca="true" t="shared" si="3" ref="M3:M17">SUM(F3+I3+L3-E3-H3-K3)</f>
        <v>25</v>
      </c>
    </row>
    <row r="4" spans="1:13" ht="15.75">
      <c r="A4" s="130" t="s">
        <v>3</v>
      </c>
      <c r="B4" s="135">
        <v>999</v>
      </c>
      <c r="C4" s="136" t="s">
        <v>184</v>
      </c>
      <c r="D4" s="231">
        <v>2</v>
      </c>
      <c r="E4" s="203"/>
      <c r="F4" s="235">
        <f t="shared" si="0"/>
        <v>20</v>
      </c>
      <c r="G4" s="2"/>
      <c r="H4" s="2"/>
      <c r="I4" s="3">
        <f t="shared" si="1"/>
        <v>0</v>
      </c>
      <c r="J4" s="2"/>
      <c r="K4" s="2"/>
      <c r="L4" s="16">
        <f t="shared" si="2"/>
        <v>0</v>
      </c>
      <c r="M4" s="19">
        <f t="shared" si="3"/>
        <v>20</v>
      </c>
    </row>
    <row r="5" spans="1:13" ht="15.75">
      <c r="A5" s="130" t="s">
        <v>4</v>
      </c>
      <c r="B5" s="135">
        <v>58</v>
      </c>
      <c r="C5" s="136" t="s">
        <v>183</v>
      </c>
      <c r="D5" s="232">
        <v>3</v>
      </c>
      <c r="E5" s="14"/>
      <c r="F5" s="235">
        <f t="shared" si="0"/>
        <v>16</v>
      </c>
      <c r="G5" s="5"/>
      <c r="H5" s="5"/>
      <c r="I5" s="3">
        <f t="shared" si="1"/>
        <v>0</v>
      </c>
      <c r="J5" s="2"/>
      <c r="K5" s="2"/>
      <c r="L5" s="16">
        <f t="shared" si="2"/>
        <v>0</v>
      </c>
      <c r="M5" s="19">
        <f t="shared" si="3"/>
        <v>16</v>
      </c>
    </row>
    <row r="6" spans="1:13" ht="15.75">
      <c r="A6" s="130" t="s">
        <v>5</v>
      </c>
      <c r="B6" s="135">
        <v>36</v>
      </c>
      <c r="C6" s="136" t="s">
        <v>74</v>
      </c>
      <c r="D6" s="232">
        <v>4</v>
      </c>
      <c r="E6" s="14"/>
      <c r="F6" s="235">
        <f t="shared" si="0"/>
        <v>14</v>
      </c>
      <c r="G6" s="5"/>
      <c r="H6" s="5"/>
      <c r="I6" s="3">
        <f t="shared" si="1"/>
        <v>0</v>
      </c>
      <c r="J6" s="2"/>
      <c r="K6" s="2"/>
      <c r="L6" s="16">
        <f t="shared" si="2"/>
        <v>0</v>
      </c>
      <c r="M6" s="19">
        <f t="shared" si="3"/>
        <v>14</v>
      </c>
    </row>
    <row r="7" spans="1:13" ht="15.75">
      <c r="A7" s="130" t="s">
        <v>6</v>
      </c>
      <c r="B7" s="135">
        <v>52</v>
      </c>
      <c r="C7" s="136" t="s">
        <v>185</v>
      </c>
      <c r="D7" s="231">
        <v>5</v>
      </c>
      <c r="E7" s="203"/>
      <c r="F7" s="235">
        <f t="shared" si="0"/>
        <v>12</v>
      </c>
      <c r="G7" s="2"/>
      <c r="H7" s="2"/>
      <c r="I7" s="3">
        <f t="shared" si="1"/>
        <v>0</v>
      </c>
      <c r="J7" s="2"/>
      <c r="K7" s="2"/>
      <c r="L7" s="16">
        <f t="shared" si="2"/>
        <v>0</v>
      </c>
      <c r="M7" s="19">
        <f t="shared" si="3"/>
        <v>12</v>
      </c>
    </row>
    <row r="8" spans="1:13" ht="15.75">
      <c r="A8" s="130" t="s">
        <v>7</v>
      </c>
      <c r="B8" s="135">
        <v>17</v>
      </c>
      <c r="C8" s="136" t="s">
        <v>186</v>
      </c>
      <c r="D8" s="232">
        <v>6</v>
      </c>
      <c r="E8" s="14"/>
      <c r="F8" s="235">
        <f t="shared" si="0"/>
        <v>10</v>
      </c>
      <c r="G8" s="5"/>
      <c r="H8" s="5"/>
      <c r="I8" s="3">
        <f t="shared" si="1"/>
        <v>0</v>
      </c>
      <c r="J8" s="2"/>
      <c r="K8" s="2"/>
      <c r="L8" s="16">
        <f t="shared" si="2"/>
        <v>0</v>
      </c>
      <c r="M8" s="19">
        <f t="shared" si="3"/>
        <v>10</v>
      </c>
    </row>
    <row r="9" spans="1:13" ht="15.75">
      <c r="A9" s="130" t="s">
        <v>8</v>
      </c>
      <c r="B9" s="135">
        <v>6</v>
      </c>
      <c r="C9" s="136" t="s">
        <v>76</v>
      </c>
      <c r="D9" s="231">
        <v>8</v>
      </c>
      <c r="E9" s="203"/>
      <c r="F9" s="235">
        <f t="shared" si="0"/>
        <v>8</v>
      </c>
      <c r="G9" s="2"/>
      <c r="H9" s="2"/>
      <c r="I9" s="3">
        <f t="shared" si="1"/>
        <v>0</v>
      </c>
      <c r="J9" s="2"/>
      <c r="K9" s="2"/>
      <c r="L9" s="16">
        <f t="shared" si="2"/>
        <v>0</v>
      </c>
      <c r="M9" s="19">
        <f t="shared" si="3"/>
        <v>8</v>
      </c>
    </row>
    <row r="10" spans="1:13" ht="15.75">
      <c r="A10" s="130" t="s">
        <v>9</v>
      </c>
      <c r="B10" s="135">
        <v>12</v>
      </c>
      <c r="C10" s="136" t="s">
        <v>188</v>
      </c>
      <c r="D10" s="232">
        <v>9</v>
      </c>
      <c r="E10" s="14"/>
      <c r="F10" s="235">
        <f t="shared" si="0"/>
        <v>7</v>
      </c>
      <c r="G10" s="89"/>
      <c r="H10" s="5"/>
      <c r="I10" s="3">
        <f t="shared" si="1"/>
        <v>0</v>
      </c>
      <c r="J10" s="2"/>
      <c r="K10" s="2"/>
      <c r="L10" s="16">
        <f t="shared" si="2"/>
        <v>0</v>
      </c>
      <c r="M10" s="19">
        <f t="shared" si="3"/>
        <v>7</v>
      </c>
    </row>
    <row r="11" spans="1:13" ht="15.75">
      <c r="A11" s="130" t="s">
        <v>10</v>
      </c>
      <c r="B11" s="135">
        <v>21</v>
      </c>
      <c r="C11" s="137" t="s">
        <v>292</v>
      </c>
      <c r="D11" s="232">
        <v>11</v>
      </c>
      <c r="E11" s="14"/>
      <c r="F11" s="235">
        <f t="shared" si="0"/>
        <v>5</v>
      </c>
      <c r="G11" s="5"/>
      <c r="H11" s="5"/>
      <c r="I11" s="3">
        <f t="shared" si="1"/>
        <v>0</v>
      </c>
      <c r="J11" s="5"/>
      <c r="K11" s="5"/>
      <c r="L11" s="16">
        <f t="shared" si="2"/>
        <v>0</v>
      </c>
      <c r="M11" s="19">
        <f t="shared" si="3"/>
        <v>5</v>
      </c>
    </row>
    <row r="12" spans="1:13" ht="15.75">
      <c r="A12" s="130" t="s">
        <v>11</v>
      </c>
      <c r="B12" s="135">
        <v>53</v>
      </c>
      <c r="C12" s="136" t="s">
        <v>189</v>
      </c>
      <c r="D12" s="231">
        <v>7</v>
      </c>
      <c r="E12" s="203">
        <v>5</v>
      </c>
      <c r="F12" s="235">
        <f t="shared" si="0"/>
        <v>9</v>
      </c>
      <c r="G12" s="2"/>
      <c r="H12" s="2"/>
      <c r="I12" s="3">
        <f t="shared" si="1"/>
        <v>0</v>
      </c>
      <c r="J12" s="2"/>
      <c r="K12" s="2"/>
      <c r="L12" s="16">
        <f t="shared" si="2"/>
        <v>0</v>
      </c>
      <c r="M12" s="19">
        <f t="shared" si="3"/>
        <v>4</v>
      </c>
    </row>
    <row r="13" spans="1:13" ht="15.75">
      <c r="A13" s="130" t="s">
        <v>12</v>
      </c>
      <c r="B13" s="135">
        <v>18</v>
      </c>
      <c r="C13" s="136" t="s">
        <v>187</v>
      </c>
      <c r="D13" s="231">
        <v>10</v>
      </c>
      <c r="E13" s="203">
        <v>5</v>
      </c>
      <c r="F13" s="235">
        <f t="shared" si="0"/>
        <v>6</v>
      </c>
      <c r="G13" s="2"/>
      <c r="H13" s="2"/>
      <c r="I13" s="3">
        <f t="shared" si="1"/>
        <v>0</v>
      </c>
      <c r="J13" s="2"/>
      <c r="K13" s="2"/>
      <c r="L13" s="16">
        <f t="shared" si="2"/>
        <v>0</v>
      </c>
      <c r="M13" s="19">
        <f t="shared" si="3"/>
        <v>1</v>
      </c>
    </row>
    <row r="14" spans="1:13" ht="15.75">
      <c r="A14" s="130" t="s">
        <v>13</v>
      </c>
      <c r="B14" s="135">
        <v>101</v>
      </c>
      <c r="C14" s="136" t="s">
        <v>293</v>
      </c>
      <c r="D14" s="232">
        <v>12</v>
      </c>
      <c r="E14" s="14">
        <v>4</v>
      </c>
      <c r="F14" s="235">
        <f t="shared" si="0"/>
        <v>4</v>
      </c>
      <c r="G14" s="5"/>
      <c r="H14" s="5"/>
      <c r="I14" s="3">
        <f t="shared" si="1"/>
        <v>0</v>
      </c>
      <c r="J14" s="5"/>
      <c r="K14" s="4"/>
      <c r="L14" s="16">
        <f t="shared" si="2"/>
        <v>0</v>
      </c>
      <c r="M14" s="19">
        <f t="shared" si="3"/>
        <v>0</v>
      </c>
    </row>
    <row r="15" spans="1:13" ht="15.75">
      <c r="A15" s="130" t="s">
        <v>14</v>
      </c>
      <c r="B15" s="135">
        <v>111</v>
      </c>
      <c r="C15" s="137" t="s">
        <v>190</v>
      </c>
      <c r="D15" s="231">
        <v>13</v>
      </c>
      <c r="E15" s="203">
        <v>3</v>
      </c>
      <c r="F15" s="235">
        <f t="shared" si="0"/>
        <v>3</v>
      </c>
      <c r="G15" s="2"/>
      <c r="H15" s="2"/>
      <c r="I15" s="3">
        <f t="shared" si="1"/>
        <v>0</v>
      </c>
      <c r="J15" s="89"/>
      <c r="K15" s="2"/>
      <c r="L15" s="16">
        <f t="shared" si="2"/>
        <v>0</v>
      </c>
      <c r="M15" s="19">
        <f t="shared" si="3"/>
        <v>0</v>
      </c>
    </row>
    <row r="16" spans="1:13" ht="15.75">
      <c r="A16" s="130" t="s">
        <v>15</v>
      </c>
      <c r="B16" s="135">
        <v>22</v>
      </c>
      <c r="C16" s="136" t="s">
        <v>191</v>
      </c>
      <c r="D16" s="232">
        <v>14</v>
      </c>
      <c r="E16" s="14">
        <v>2</v>
      </c>
      <c r="F16" s="235">
        <f t="shared" si="0"/>
        <v>2</v>
      </c>
      <c r="G16" s="5"/>
      <c r="H16" s="5"/>
      <c r="I16" s="3">
        <f t="shared" si="1"/>
        <v>0</v>
      </c>
      <c r="J16" s="89"/>
      <c r="K16" s="2"/>
      <c r="L16" s="16">
        <f t="shared" si="2"/>
        <v>0</v>
      </c>
      <c r="M16" s="19">
        <f t="shared" si="3"/>
        <v>0</v>
      </c>
    </row>
    <row r="17" spans="1:13" ht="16.5" thickBot="1">
      <c r="A17" s="131" t="s">
        <v>17</v>
      </c>
      <c r="B17" s="138">
        <v>580</v>
      </c>
      <c r="C17" s="139" t="s">
        <v>192</v>
      </c>
      <c r="D17" s="237">
        <v>15</v>
      </c>
      <c r="E17" s="15">
        <v>1</v>
      </c>
      <c r="F17" s="236">
        <f t="shared" si="0"/>
        <v>1</v>
      </c>
      <c r="G17" s="50"/>
      <c r="H17" s="50"/>
      <c r="I17" s="51">
        <f t="shared" si="1"/>
        <v>0</v>
      </c>
      <c r="J17" s="229"/>
      <c r="K17" s="52"/>
      <c r="L17" s="31">
        <f t="shared" si="2"/>
        <v>0</v>
      </c>
      <c r="M17" s="20">
        <f t="shared" si="3"/>
        <v>0</v>
      </c>
    </row>
    <row r="22" ht="13.5" thickBot="1"/>
    <row r="23" spans="1:13" ht="39.75" thickBot="1">
      <c r="A23" s="319" t="s">
        <v>53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1"/>
    </row>
    <row r="24" spans="1:13" ht="48" thickBot="1">
      <c r="A24" s="144" t="s">
        <v>55</v>
      </c>
      <c r="B24" s="40" t="s">
        <v>0</v>
      </c>
      <c r="C24" s="40" t="s">
        <v>1</v>
      </c>
      <c r="D24" s="42" t="s">
        <v>31</v>
      </c>
      <c r="E24" s="43" t="s">
        <v>57</v>
      </c>
      <c r="F24" s="56" t="s">
        <v>56</v>
      </c>
      <c r="G24" s="42" t="s">
        <v>52</v>
      </c>
      <c r="H24" s="43" t="s">
        <v>57</v>
      </c>
      <c r="I24" s="56" t="s">
        <v>56</v>
      </c>
      <c r="J24" s="42" t="s">
        <v>32</v>
      </c>
      <c r="K24" s="43" t="s">
        <v>57</v>
      </c>
      <c r="L24" s="56" t="s">
        <v>56</v>
      </c>
      <c r="M24" s="45" t="s">
        <v>16</v>
      </c>
    </row>
    <row r="25" spans="1:13" ht="15.75">
      <c r="A25" s="158" t="s">
        <v>2</v>
      </c>
      <c r="B25" s="133">
        <v>170</v>
      </c>
      <c r="C25" s="134" t="s">
        <v>54</v>
      </c>
      <c r="D25" s="25">
        <v>1</v>
      </c>
      <c r="E25" s="202"/>
      <c r="F25" s="28">
        <f aca="true" t="shared" si="4" ref="F25:F31">IF(D25=1,25,IF(D25=2,20,IF(D25=3,16,IF(D25=4,14,IF(D25=5,12,IF(D25=6,10,IF(D25=7,9,IF(D25=8,8))))))))+IF(D25=9,7,IF(D25=10,6,IF(D25=11,5,IF(D25=12,4,IF(D25=13,3,IF(D25=14,2,IF(D25=15,1)))))))</f>
        <v>25</v>
      </c>
      <c r="G25" s="26"/>
      <c r="H25" s="46"/>
      <c r="I25" s="47">
        <f aca="true" t="shared" si="5" ref="I25:I31">IF(G25=1,25,IF(G25=2,20,IF(G25=3,16,IF(G25=4,14,IF(G25=5,12,IF(G25=6,10,IF(G25=7,9,IF(G25=8,8))))))))+IF(G25=9,7,IF(G25=10,6,IF(G25=11,5,IF(G25=12,4,IF(G25=13,3,IF(G25=14,2,IF(G25=15,1)))))))</f>
        <v>0</v>
      </c>
      <c r="J25" s="46"/>
      <c r="K25" s="46"/>
      <c r="L25" s="47">
        <f aca="true" t="shared" si="6" ref="L25:L31">IF(J25=1,25,IF(J25=2,20,IF(J25=3,16,IF(J25=4,14,IF(J25=5,12,IF(J25=6,10,IF(J25=7,9,IF(J25=8,8))))))))+IF(J25=9,7,IF(J25=10,6,IF(J25=11,5,IF(J25=12,4,IF(J25=13,3,IF(J25=14,2,IF(J25=15,1)))))))</f>
        <v>0</v>
      </c>
      <c r="M25" s="48">
        <f aca="true" t="shared" si="7" ref="M25:M31">SUM(F25+I25+L25-E25-H25-K25)</f>
        <v>25</v>
      </c>
    </row>
    <row r="26" spans="1:13" ht="15.75">
      <c r="A26" s="130" t="s">
        <v>3</v>
      </c>
      <c r="B26" s="135">
        <v>20</v>
      </c>
      <c r="C26" s="136" t="s">
        <v>193</v>
      </c>
      <c r="D26" s="13">
        <v>2</v>
      </c>
      <c r="E26" s="203"/>
      <c r="F26" s="19">
        <f t="shared" si="4"/>
        <v>20</v>
      </c>
      <c r="G26" s="9"/>
      <c r="H26" s="2"/>
      <c r="I26" s="3">
        <f t="shared" si="5"/>
        <v>0</v>
      </c>
      <c r="J26" s="2"/>
      <c r="K26" s="2"/>
      <c r="L26" s="3">
        <f t="shared" si="6"/>
        <v>0</v>
      </c>
      <c r="M26" s="49">
        <f t="shared" si="7"/>
        <v>20</v>
      </c>
    </row>
    <row r="27" spans="1:13" ht="15.75">
      <c r="A27" s="130" t="s">
        <v>4</v>
      </c>
      <c r="B27" s="135">
        <v>511</v>
      </c>
      <c r="C27" s="136" t="s">
        <v>194</v>
      </c>
      <c r="D27" s="13">
        <v>3</v>
      </c>
      <c r="E27" s="203"/>
      <c r="F27" s="19">
        <f t="shared" si="4"/>
        <v>16</v>
      </c>
      <c r="G27" s="79"/>
      <c r="H27" s="2"/>
      <c r="I27" s="3">
        <f t="shared" si="5"/>
        <v>0</v>
      </c>
      <c r="J27" s="89"/>
      <c r="K27" s="2"/>
      <c r="L27" s="3">
        <f t="shared" si="6"/>
        <v>0</v>
      </c>
      <c r="M27" s="49">
        <f t="shared" si="7"/>
        <v>16</v>
      </c>
    </row>
    <row r="28" spans="1:13" ht="15.75">
      <c r="A28" s="130" t="s">
        <v>5</v>
      </c>
      <c r="B28" s="135">
        <v>121</v>
      </c>
      <c r="C28" s="136" t="s">
        <v>195</v>
      </c>
      <c r="D28" s="13">
        <v>4</v>
      </c>
      <c r="E28" s="203">
        <v>5</v>
      </c>
      <c r="F28" s="19">
        <f t="shared" si="4"/>
        <v>14</v>
      </c>
      <c r="G28" s="9"/>
      <c r="H28" s="2"/>
      <c r="I28" s="3">
        <f t="shared" si="5"/>
        <v>0</v>
      </c>
      <c r="J28" s="2"/>
      <c r="K28" s="2"/>
      <c r="L28" s="3">
        <f t="shared" si="6"/>
        <v>0</v>
      </c>
      <c r="M28" s="49">
        <f t="shared" si="7"/>
        <v>9</v>
      </c>
    </row>
    <row r="29" spans="1:13" ht="15.75">
      <c r="A29" s="130" t="s">
        <v>6</v>
      </c>
      <c r="B29" s="135">
        <v>8</v>
      </c>
      <c r="C29" s="137" t="s">
        <v>25</v>
      </c>
      <c r="D29" s="13">
        <v>5</v>
      </c>
      <c r="E29" s="203">
        <v>5</v>
      </c>
      <c r="F29" s="19">
        <f t="shared" si="4"/>
        <v>12</v>
      </c>
      <c r="G29" s="9"/>
      <c r="H29" s="2"/>
      <c r="I29" s="3">
        <f t="shared" si="5"/>
        <v>0</v>
      </c>
      <c r="J29" s="2"/>
      <c r="K29" s="2"/>
      <c r="L29" s="3">
        <f t="shared" si="6"/>
        <v>0</v>
      </c>
      <c r="M29" s="49">
        <f t="shared" si="7"/>
        <v>7</v>
      </c>
    </row>
    <row r="30" spans="1:13" ht="15.75">
      <c r="A30" s="130" t="s">
        <v>7</v>
      </c>
      <c r="B30" s="135">
        <v>46</v>
      </c>
      <c r="C30" s="136" t="s">
        <v>196</v>
      </c>
      <c r="D30" s="18">
        <v>6</v>
      </c>
      <c r="E30" s="14">
        <v>5</v>
      </c>
      <c r="F30" s="19">
        <f t="shared" si="4"/>
        <v>10</v>
      </c>
      <c r="G30" s="17"/>
      <c r="H30" s="5"/>
      <c r="I30" s="3">
        <f t="shared" si="5"/>
        <v>0</v>
      </c>
      <c r="J30" s="5"/>
      <c r="K30" s="4"/>
      <c r="L30" s="3">
        <f t="shared" si="6"/>
        <v>0</v>
      </c>
      <c r="M30" s="49">
        <f t="shared" si="7"/>
        <v>5</v>
      </c>
    </row>
    <row r="31" spans="1:13" ht="16.5" thickBot="1">
      <c r="A31" s="131" t="s">
        <v>8</v>
      </c>
      <c r="B31" s="138">
        <v>152</v>
      </c>
      <c r="C31" s="139" t="s">
        <v>197</v>
      </c>
      <c r="D31" s="32">
        <v>7</v>
      </c>
      <c r="E31" s="204">
        <v>5</v>
      </c>
      <c r="F31" s="20">
        <f t="shared" si="4"/>
        <v>9</v>
      </c>
      <c r="G31" s="33"/>
      <c r="H31" s="52"/>
      <c r="I31" s="51">
        <f t="shared" si="5"/>
        <v>0</v>
      </c>
      <c r="J31" s="52"/>
      <c r="K31" s="52"/>
      <c r="L31" s="51">
        <f t="shared" si="6"/>
        <v>0</v>
      </c>
      <c r="M31" s="53">
        <f t="shared" si="7"/>
        <v>4</v>
      </c>
    </row>
    <row r="32" ht="12.75">
      <c r="E32"/>
    </row>
    <row r="33" ht="12.75">
      <c r="E33"/>
    </row>
    <row r="34" ht="12.75">
      <c r="E34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2" ht="17.25" customHeight="1"/>
    <row r="49" ht="18" customHeight="1"/>
    <row r="102" ht="39" customHeight="1"/>
    <row r="106" ht="18.75" customHeight="1"/>
  </sheetData>
  <sheetProtection/>
  <mergeCells count="2">
    <mergeCell ref="A1:M1"/>
    <mergeCell ref="A23:M2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6" r:id="rId1"/>
  <rowBreaks count="1" manualBreakCount="1">
    <brk id="20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S5" sqref="S5"/>
    </sheetView>
  </sheetViews>
  <sheetFormatPr defaultColWidth="5.7109375" defaultRowHeight="12.75"/>
  <cols>
    <col min="1" max="1" width="9.7109375" style="0" bestFit="1" customWidth="1"/>
    <col min="2" max="2" width="9.421875" style="0" bestFit="1" customWidth="1"/>
    <col min="3" max="3" width="30.140625" style="0" bestFit="1" customWidth="1"/>
    <col min="4" max="4" width="18.7109375" style="0" bestFit="1" customWidth="1"/>
    <col min="5" max="5" width="10.7109375" style="108" hidden="1" customWidth="1"/>
    <col min="6" max="6" width="7.7109375" style="0" hidden="1" customWidth="1"/>
    <col min="7" max="7" width="15.7109375" style="0" hidden="1" customWidth="1"/>
    <col min="8" max="8" width="10.7109375" style="0" hidden="1" customWidth="1"/>
    <col min="9" max="9" width="7.7109375" style="0" hidden="1" customWidth="1"/>
    <col min="10" max="10" width="14.574218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</cols>
  <sheetData>
    <row r="1" spans="1:13" ht="39.75" thickBot="1">
      <c r="A1" s="319" t="s">
        <v>78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48" thickBot="1">
      <c r="A2" s="34" t="s">
        <v>55</v>
      </c>
      <c r="B2" s="35" t="s">
        <v>0</v>
      </c>
      <c r="C2" s="36" t="s">
        <v>1</v>
      </c>
      <c r="D2" s="42" t="s">
        <v>31</v>
      </c>
      <c r="E2" s="38" t="s">
        <v>57</v>
      </c>
      <c r="F2" s="64" t="s">
        <v>56</v>
      </c>
      <c r="G2" s="37" t="s">
        <v>52</v>
      </c>
      <c r="H2" s="38" t="s">
        <v>57</v>
      </c>
      <c r="I2" s="64" t="s">
        <v>56</v>
      </c>
      <c r="J2" s="37" t="s">
        <v>32</v>
      </c>
      <c r="K2" s="38" t="s">
        <v>57</v>
      </c>
      <c r="L2" s="64" t="s">
        <v>56</v>
      </c>
      <c r="M2" s="40" t="s">
        <v>16</v>
      </c>
    </row>
    <row r="3" spans="1:13" ht="15.75">
      <c r="A3" s="206" t="s">
        <v>2</v>
      </c>
      <c r="B3" s="133">
        <v>293</v>
      </c>
      <c r="C3" s="128" t="s">
        <v>198</v>
      </c>
      <c r="D3" s="25">
        <v>1</v>
      </c>
      <c r="E3" s="261"/>
      <c r="F3" s="234">
        <f aca="true" t="shared" si="0" ref="F3:F10">IF(D3=1,25,IF(D3=2,20,IF(D3=3,16,IF(D3=4,14,IF(D3=5,12,IF(D3=6,10,IF(D3=7,9,IF(D3=8,8))))))))+IF(D3=9,7,IF(D3=10,6,IF(D3=11,5,IF(D3=12,4,IF(D3=13,3,IF(D3=14,2,IF(D3=15,1)))))))</f>
        <v>25</v>
      </c>
      <c r="G3" s="46"/>
      <c r="H3" s="46"/>
      <c r="I3" s="47">
        <f aca="true" t="shared" si="1" ref="I3:I10">IF(G3=1,25,IF(G3=2,20,IF(G3=3,16,IF(G3=4,14,IF(G3=5,12,IF(G3=6,10,IF(G3=7,9,IF(G3=8,8))))))))+IF(G3=9,7,IF(G3=10,6,IF(G3=11,5,IF(G3=12,4,IF(G3=13,3,IF(G3=14,2,IF(G3=15,1)))))))</f>
        <v>0</v>
      </c>
      <c r="J3" s="46"/>
      <c r="K3" s="46"/>
      <c r="L3" s="27">
        <f aca="true" t="shared" si="2" ref="L3:L10">IF(J3=1,25,IF(J3=2,20,IF(J3=3,16,IF(J3=4,14,IF(J3=5,12,IF(J3=6,10,IF(J3=7,9,IF(J3=8,8))))))))+IF(J3=9,7,IF(J3=10,6,IF(J3=11,5,IF(J3=12,4,IF(J3=13,3,IF(J3=14,2,IF(J3=15,1)))))))</f>
        <v>0</v>
      </c>
      <c r="M3" s="28">
        <f>SUM(F3+I3+L3-E3-H3-K3)</f>
        <v>25</v>
      </c>
    </row>
    <row r="4" spans="1:13" ht="15.75">
      <c r="A4" s="207" t="s">
        <v>3</v>
      </c>
      <c r="B4" s="135">
        <v>99</v>
      </c>
      <c r="C4" s="120" t="s">
        <v>73</v>
      </c>
      <c r="D4" s="13">
        <v>2</v>
      </c>
      <c r="E4" s="262"/>
      <c r="F4" s="235">
        <f t="shared" si="0"/>
        <v>20</v>
      </c>
      <c r="G4" s="2"/>
      <c r="H4" s="2"/>
      <c r="I4" s="3">
        <f t="shared" si="1"/>
        <v>0</v>
      </c>
      <c r="J4" s="2"/>
      <c r="K4" s="2"/>
      <c r="L4" s="16">
        <f t="shared" si="2"/>
        <v>0</v>
      </c>
      <c r="M4" s="19">
        <f aca="true" t="shared" si="3" ref="M4:M10">SUM(F4+I4+L4-E4-H4-K4)</f>
        <v>20</v>
      </c>
    </row>
    <row r="5" spans="1:13" ht="15.75">
      <c r="A5" s="255" t="s">
        <v>4</v>
      </c>
      <c r="B5" s="135">
        <v>301</v>
      </c>
      <c r="C5" s="120" t="s">
        <v>75</v>
      </c>
      <c r="D5" s="13">
        <v>3</v>
      </c>
      <c r="E5" s="263"/>
      <c r="F5" s="235">
        <f t="shared" si="0"/>
        <v>16</v>
      </c>
      <c r="G5" s="5"/>
      <c r="H5" s="5"/>
      <c r="I5" s="3">
        <f t="shared" si="1"/>
        <v>0</v>
      </c>
      <c r="J5" s="2"/>
      <c r="K5" s="2"/>
      <c r="L5" s="16">
        <f t="shared" si="2"/>
        <v>0</v>
      </c>
      <c r="M5" s="19">
        <f t="shared" si="3"/>
        <v>16</v>
      </c>
    </row>
    <row r="6" spans="1:13" ht="15.75">
      <c r="A6" s="207" t="s">
        <v>5</v>
      </c>
      <c r="B6" s="135">
        <v>211</v>
      </c>
      <c r="C6" s="120" t="s">
        <v>199</v>
      </c>
      <c r="D6" s="13">
        <v>4</v>
      </c>
      <c r="E6" s="262"/>
      <c r="F6" s="235">
        <f t="shared" si="0"/>
        <v>14</v>
      </c>
      <c r="G6" s="2"/>
      <c r="H6" s="2"/>
      <c r="I6" s="3">
        <f t="shared" si="1"/>
        <v>0</v>
      </c>
      <c r="J6" s="2"/>
      <c r="K6" s="2"/>
      <c r="L6" s="16">
        <f t="shared" si="2"/>
        <v>0</v>
      </c>
      <c r="M6" s="19">
        <f t="shared" si="3"/>
        <v>14</v>
      </c>
    </row>
    <row r="7" spans="1:13" ht="15.75">
      <c r="A7" s="255" t="s">
        <v>6</v>
      </c>
      <c r="B7" s="135">
        <v>81</v>
      </c>
      <c r="C7" s="120" t="s">
        <v>201</v>
      </c>
      <c r="D7" s="13">
        <v>5</v>
      </c>
      <c r="E7" s="262"/>
      <c r="F7" s="235">
        <f t="shared" si="0"/>
        <v>12</v>
      </c>
      <c r="G7" s="113"/>
      <c r="H7" s="2"/>
      <c r="I7" s="3">
        <f t="shared" si="1"/>
        <v>0</v>
      </c>
      <c r="J7" s="113"/>
      <c r="K7" s="2"/>
      <c r="L7" s="16">
        <f t="shared" si="2"/>
        <v>0</v>
      </c>
      <c r="M7" s="19">
        <f t="shared" si="3"/>
        <v>12</v>
      </c>
    </row>
    <row r="8" spans="1:13" ht="15.75">
      <c r="A8" s="207" t="s">
        <v>7</v>
      </c>
      <c r="B8" s="135">
        <v>77</v>
      </c>
      <c r="C8" s="120" t="s">
        <v>200</v>
      </c>
      <c r="D8" s="13">
        <v>6</v>
      </c>
      <c r="E8" s="263">
        <v>5</v>
      </c>
      <c r="F8" s="235">
        <f t="shared" si="0"/>
        <v>10</v>
      </c>
      <c r="G8" s="5"/>
      <c r="H8" s="5"/>
      <c r="I8" s="3">
        <f t="shared" si="1"/>
        <v>0</v>
      </c>
      <c r="J8" s="2"/>
      <c r="K8" s="2"/>
      <c r="L8" s="16">
        <f t="shared" si="2"/>
        <v>0</v>
      </c>
      <c r="M8" s="19">
        <f t="shared" si="3"/>
        <v>5</v>
      </c>
    </row>
    <row r="9" spans="1:13" ht="15.75">
      <c r="A9" s="255" t="s">
        <v>8</v>
      </c>
      <c r="B9" s="135">
        <v>177</v>
      </c>
      <c r="C9" s="120" t="s">
        <v>202</v>
      </c>
      <c r="D9" s="13">
        <v>7</v>
      </c>
      <c r="E9" s="263">
        <v>5</v>
      </c>
      <c r="F9" s="235">
        <f t="shared" si="0"/>
        <v>9</v>
      </c>
      <c r="G9" s="5"/>
      <c r="H9" s="5"/>
      <c r="I9" s="3">
        <f t="shared" si="1"/>
        <v>0</v>
      </c>
      <c r="J9" s="2"/>
      <c r="K9" s="2"/>
      <c r="L9" s="16">
        <f t="shared" si="2"/>
        <v>0</v>
      </c>
      <c r="M9" s="19">
        <f t="shared" si="3"/>
        <v>4</v>
      </c>
    </row>
    <row r="10" spans="1:13" ht="15.75">
      <c r="A10" s="207" t="s">
        <v>9</v>
      </c>
      <c r="B10" s="309">
        <v>19</v>
      </c>
      <c r="C10" s="296" t="s">
        <v>203</v>
      </c>
      <c r="D10" s="13">
        <v>8</v>
      </c>
      <c r="E10" s="264">
        <v>5</v>
      </c>
      <c r="F10" s="265">
        <f t="shared" si="0"/>
        <v>8</v>
      </c>
      <c r="G10" s="253"/>
      <c r="H10" s="76"/>
      <c r="I10" s="252">
        <f t="shared" si="1"/>
        <v>0</v>
      </c>
      <c r="J10" s="253"/>
      <c r="K10" s="76"/>
      <c r="L10" s="258">
        <f t="shared" si="2"/>
        <v>0</v>
      </c>
      <c r="M10" s="259">
        <f t="shared" si="3"/>
        <v>3</v>
      </c>
    </row>
    <row r="11" spans="1:13" ht="15.75">
      <c r="A11" s="255" t="s">
        <v>10</v>
      </c>
      <c r="B11" s="135">
        <v>228</v>
      </c>
      <c r="C11" s="120" t="s">
        <v>242</v>
      </c>
      <c r="D11" s="13">
        <v>9</v>
      </c>
      <c r="E11" s="266">
        <v>5</v>
      </c>
      <c r="F11" s="265">
        <f>IF(D11=1,25,IF(D11=2,20,IF(D11=3,16,IF(D11=4,14,IF(D11=5,12,IF(D11=6,10,IF(D11=7,9,IF(D11=8,8))))))))+IF(D11=9,7,IF(D11=10,6,IF(D11=11,5,IF(D11=12,4,IF(D11=13,3,IF(D11=14,2,IF(D11=15,1)))))))</f>
        <v>7</v>
      </c>
      <c r="G11" s="253"/>
      <c r="H11" s="76"/>
      <c r="I11" s="252">
        <f>IF(G11=1,25,IF(G11=2,20,IF(G11=3,16,IF(G11=4,14,IF(G11=5,12,IF(G11=6,10,IF(G11=7,9,IF(G11=8,8))))))))+IF(G11=9,7,IF(G11=10,6,IF(G11=11,5,IF(G11=12,4,IF(G11=13,3,IF(G11=14,2,IF(G11=15,1)))))))</f>
        <v>0</v>
      </c>
      <c r="J11" s="253"/>
      <c r="K11" s="76"/>
      <c r="L11" s="258">
        <f>IF(J11=1,25,IF(J11=2,20,IF(J11=3,16,IF(J11=4,14,IF(J11=5,12,IF(J11=6,10,IF(J11=7,9,IF(J11=8,8))))))))+IF(J11=9,7,IF(J11=10,6,IF(J11=11,5,IF(J11=12,4,IF(J11=13,3,IF(J11=14,2,IF(J11=15,1)))))))</f>
        <v>0</v>
      </c>
      <c r="M11" s="259">
        <f>SUM(F11+I11+L11-E11-H11-K11)</f>
        <v>2</v>
      </c>
    </row>
    <row r="12" spans="1:13" ht="16.5" thickBot="1">
      <c r="A12" s="208" t="s">
        <v>11</v>
      </c>
      <c r="B12" s="138">
        <v>491</v>
      </c>
      <c r="C12" s="129" t="s">
        <v>294</v>
      </c>
      <c r="D12" s="32">
        <v>10</v>
      </c>
      <c r="E12" s="267">
        <v>5</v>
      </c>
      <c r="F12" s="236">
        <f>IF(D12=1,25,IF(D12=2,20,IF(D12=3,16,IF(D12=4,14,IF(D12=5,12,IF(D12=6,10,IF(D12=7,9,IF(D12=8,8))))))))+IF(D12=9,7,IF(D12=10,6,IF(D12=11,5,IF(D12=12,4,IF(D12=13,3,IF(D12=14,2,IF(D12=15,1)))))))</f>
        <v>6</v>
      </c>
      <c r="G12" s="115"/>
      <c r="H12" s="52"/>
      <c r="I12" s="51">
        <f>IF(G12=1,25,IF(G12=2,20,IF(G12=3,16,IF(G12=4,14,IF(G12=5,12,IF(G12=6,10,IF(G12=7,9,IF(G12=8,8))))))))+IF(G12=9,7,IF(G12=10,6,IF(G12=11,5,IF(G12=12,4,IF(G12=13,3,IF(G12=14,2,IF(G12=15,1)))))))</f>
        <v>0</v>
      </c>
      <c r="J12" s="115"/>
      <c r="K12" s="52"/>
      <c r="L12" s="31">
        <f>IF(J12=1,25,IF(J12=2,20,IF(J12=3,16,IF(J12=4,14,IF(J12=5,12,IF(J12=6,10,IF(J12=7,9,IF(J12=8,8))))))))+IF(J12=9,7,IF(J12=10,6,IF(J12=11,5,IF(J12=12,4,IF(J12=13,3,IF(J12=14,2,IF(J12=15,1)))))))</f>
        <v>0</v>
      </c>
      <c r="M12" s="20">
        <f>SUM(F12+I12+L12-E12-H12-K12)</f>
        <v>1</v>
      </c>
    </row>
    <row r="13" spans="1:13" ht="12.75">
      <c r="A13" s="248"/>
      <c r="B13" s="249"/>
      <c r="C13" s="250"/>
      <c r="D13" s="248"/>
      <c r="E13" s="251"/>
      <c r="F13" s="248"/>
      <c r="G13" s="248"/>
      <c r="H13" s="248"/>
      <c r="I13" s="248"/>
      <c r="J13" s="248"/>
      <c r="K13" s="248"/>
      <c r="L13" s="248"/>
      <c r="M13" s="248"/>
    </row>
    <row r="14" spans="1:13" ht="12.75">
      <c r="A14" s="248"/>
      <c r="B14" s="249"/>
      <c r="C14" s="250"/>
      <c r="D14" s="248"/>
      <c r="E14" s="251"/>
      <c r="F14" s="248"/>
      <c r="G14" s="248"/>
      <c r="H14" s="248"/>
      <c r="I14" s="248"/>
      <c r="J14" s="248"/>
      <c r="K14" s="248"/>
      <c r="L14" s="248"/>
      <c r="M14" s="248"/>
    </row>
    <row r="15" spans="1:13" ht="12.75">
      <c r="A15" s="248"/>
      <c r="B15" s="249"/>
      <c r="C15" s="250"/>
      <c r="D15" s="248"/>
      <c r="E15" s="251"/>
      <c r="F15" s="248"/>
      <c r="G15" s="248"/>
      <c r="H15" s="248"/>
      <c r="I15" s="248"/>
      <c r="J15" s="248"/>
      <c r="K15" s="248"/>
      <c r="L15" s="248"/>
      <c r="M15" s="248"/>
    </row>
    <row r="16" spans="1:13" ht="39.75" thickBot="1">
      <c r="A16" s="328" t="s">
        <v>79</v>
      </c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30"/>
    </row>
    <row r="17" spans="1:13" ht="48" thickBot="1">
      <c r="A17" s="210" t="s">
        <v>55</v>
      </c>
      <c r="B17" s="40" t="s">
        <v>0</v>
      </c>
      <c r="C17" s="242" t="s">
        <v>1</v>
      </c>
      <c r="D17" s="243" t="s">
        <v>31</v>
      </c>
      <c r="E17" s="245" t="s">
        <v>57</v>
      </c>
      <c r="F17" s="244" t="s">
        <v>56</v>
      </c>
      <c r="G17" s="118" t="s">
        <v>52</v>
      </c>
      <c r="H17" s="116" t="s">
        <v>57</v>
      </c>
      <c r="I17" s="39" t="s">
        <v>56</v>
      </c>
      <c r="J17" s="37" t="s">
        <v>32</v>
      </c>
      <c r="K17" s="38" t="s">
        <v>57</v>
      </c>
      <c r="L17" s="117" t="s">
        <v>56</v>
      </c>
      <c r="M17" s="36" t="s">
        <v>16</v>
      </c>
    </row>
    <row r="18" spans="1:13" ht="15.75">
      <c r="A18" s="132" t="s">
        <v>2</v>
      </c>
      <c r="B18" s="133">
        <v>11</v>
      </c>
      <c r="C18" s="134" t="s">
        <v>204</v>
      </c>
      <c r="D18" s="22">
        <v>1</v>
      </c>
      <c r="E18" s="112"/>
      <c r="F18" s="55">
        <f aca="true" t="shared" si="4" ref="F18:F27">IF(D18=1,25,IF(D18=2,20,IF(D18=3,16,IF(D18=4,14,IF(D18=5,12,IF(D18=6,10,IF(D18=7,9,IF(D18=8,8))))))))+IF(D18=9,7,IF(D18=10,6,IF(D18=11,5,IF(D18=12,4,IF(D18=13,3,IF(D18=14,2,IF(D18=15,1)))))))</f>
        <v>25</v>
      </c>
      <c r="G18" s="22"/>
      <c r="H18" s="63"/>
      <c r="I18" s="23"/>
      <c r="J18" s="21"/>
      <c r="K18" s="22"/>
      <c r="L18" s="90">
        <f aca="true" t="shared" si="5" ref="L18:L27">IF(J18=1,25,IF(J18=2,20,IF(J18=3,16,IF(J18=4,14,IF(J18=5,12,IF(J18=6,10,IF(J18=7,9,IF(J18=8,8))))))))+IF(J18=9,7,IF(J18=10,6,IF(J18=11,5,IF(J18=12,4,IF(J18=13,3,IF(J18=14,2,IF(J18=15,1)))))))</f>
        <v>0</v>
      </c>
      <c r="M18" s="55">
        <f aca="true" t="shared" si="6" ref="M18:M27">SUM(F18+I18+L18-E18-H18-K18)</f>
        <v>25</v>
      </c>
    </row>
    <row r="19" spans="1:13" ht="15.75">
      <c r="A19" s="130" t="s">
        <v>3</v>
      </c>
      <c r="B19" s="135">
        <v>37</v>
      </c>
      <c r="C19" s="136" t="s">
        <v>206</v>
      </c>
      <c r="D19" s="9">
        <v>2</v>
      </c>
      <c r="E19" s="91"/>
      <c r="F19" s="49">
        <f t="shared" si="4"/>
        <v>20</v>
      </c>
      <c r="G19" s="9"/>
      <c r="H19" s="2"/>
      <c r="I19" s="16"/>
      <c r="J19" s="13"/>
      <c r="K19" s="9"/>
      <c r="L19" s="3">
        <f t="shared" si="5"/>
        <v>0</v>
      </c>
      <c r="M19" s="49">
        <f t="shared" si="6"/>
        <v>20</v>
      </c>
    </row>
    <row r="20" spans="1:13" ht="15.75">
      <c r="A20" s="130" t="s">
        <v>4</v>
      </c>
      <c r="B20" s="135">
        <v>20</v>
      </c>
      <c r="C20" s="136" t="s">
        <v>193</v>
      </c>
      <c r="D20" s="17">
        <v>4</v>
      </c>
      <c r="E20" s="4"/>
      <c r="F20" s="49">
        <f t="shared" si="4"/>
        <v>14</v>
      </c>
      <c r="G20" s="17"/>
      <c r="H20" s="5"/>
      <c r="I20" s="16"/>
      <c r="J20" s="13"/>
      <c r="K20" s="9"/>
      <c r="L20" s="3">
        <f t="shared" si="5"/>
        <v>0</v>
      </c>
      <c r="M20" s="49">
        <f t="shared" si="6"/>
        <v>14</v>
      </c>
    </row>
    <row r="21" spans="1:13" ht="15.75">
      <c r="A21" s="130" t="s">
        <v>5</v>
      </c>
      <c r="B21" s="135">
        <v>33</v>
      </c>
      <c r="C21" s="136" t="s">
        <v>205</v>
      </c>
      <c r="D21" s="9">
        <v>5</v>
      </c>
      <c r="E21" s="91"/>
      <c r="F21" s="49">
        <f t="shared" si="4"/>
        <v>12</v>
      </c>
      <c r="G21" s="9"/>
      <c r="H21" s="2"/>
      <c r="I21" s="16"/>
      <c r="J21" s="13"/>
      <c r="K21" s="9"/>
      <c r="L21" s="3">
        <f t="shared" si="5"/>
        <v>0</v>
      </c>
      <c r="M21" s="49">
        <f t="shared" si="6"/>
        <v>12</v>
      </c>
    </row>
    <row r="22" spans="1:13" ht="15.75">
      <c r="A22" s="130" t="s">
        <v>6</v>
      </c>
      <c r="B22" s="135">
        <v>43</v>
      </c>
      <c r="C22" s="136" t="s">
        <v>207</v>
      </c>
      <c r="D22" s="17">
        <v>3</v>
      </c>
      <c r="E22" s="4">
        <v>5</v>
      </c>
      <c r="F22" s="49">
        <f t="shared" si="4"/>
        <v>16</v>
      </c>
      <c r="G22" s="17"/>
      <c r="H22" s="5"/>
      <c r="I22" s="16"/>
      <c r="J22" s="18"/>
      <c r="K22" s="10"/>
      <c r="L22" s="3">
        <f t="shared" si="5"/>
        <v>0</v>
      </c>
      <c r="M22" s="49">
        <f t="shared" si="6"/>
        <v>11</v>
      </c>
    </row>
    <row r="23" spans="1:13" ht="15.75">
      <c r="A23" s="130" t="s">
        <v>7</v>
      </c>
      <c r="B23" s="135">
        <v>80</v>
      </c>
      <c r="C23" s="136" t="s">
        <v>50</v>
      </c>
      <c r="D23" s="9">
        <v>7</v>
      </c>
      <c r="E23" s="91"/>
      <c r="F23" s="49">
        <f t="shared" si="4"/>
        <v>9</v>
      </c>
      <c r="G23" s="9"/>
      <c r="H23" s="2"/>
      <c r="I23" s="16"/>
      <c r="J23" s="13"/>
      <c r="K23" s="9"/>
      <c r="L23" s="3">
        <f t="shared" si="5"/>
        <v>0</v>
      </c>
      <c r="M23" s="49">
        <f t="shared" si="6"/>
        <v>9</v>
      </c>
    </row>
    <row r="24" spans="1:13" ht="15.75">
      <c r="A24" s="130" t="s">
        <v>8</v>
      </c>
      <c r="B24" s="135">
        <v>8</v>
      </c>
      <c r="C24" s="136" t="s">
        <v>25</v>
      </c>
      <c r="D24" s="9">
        <v>6</v>
      </c>
      <c r="E24" s="91">
        <v>5</v>
      </c>
      <c r="F24" s="49">
        <f t="shared" si="4"/>
        <v>10</v>
      </c>
      <c r="G24" s="9"/>
      <c r="H24" s="2"/>
      <c r="I24" s="16"/>
      <c r="J24" s="13"/>
      <c r="K24" s="9"/>
      <c r="L24" s="3">
        <f t="shared" si="5"/>
        <v>0</v>
      </c>
      <c r="M24" s="49">
        <f t="shared" si="6"/>
        <v>5</v>
      </c>
    </row>
    <row r="25" spans="1:13" ht="15.75">
      <c r="A25" s="130" t="s">
        <v>9</v>
      </c>
      <c r="B25" s="135">
        <v>5</v>
      </c>
      <c r="C25" s="136" t="s">
        <v>209</v>
      </c>
      <c r="D25" s="9">
        <v>8</v>
      </c>
      <c r="E25" s="91">
        <v>5</v>
      </c>
      <c r="F25" s="49">
        <f t="shared" si="4"/>
        <v>8</v>
      </c>
      <c r="G25" s="9"/>
      <c r="H25" s="2"/>
      <c r="I25" s="16"/>
      <c r="J25" s="13"/>
      <c r="K25" s="9"/>
      <c r="L25" s="3">
        <f t="shared" si="5"/>
        <v>0</v>
      </c>
      <c r="M25" s="49">
        <f t="shared" si="6"/>
        <v>3</v>
      </c>
    </row>
    <row r="26" spans="1:13" ht="15.75">
      <c r="A26" s="130" t="s">
        <v>10</v>
      </c>
      <c r="B26" s="135">
        <v>14</v>
      </c>
      <c r="C26" s="136" t="s">
        <v>208</v>
      </c>
      <c r="D26" s="17">
        <v>9</v>
      </c>
      <c r="E26" s="4">
        <v>5</v>
      </c>
      <c r="F26" s="49">
        <f t="shared" si="4"/>
        <v>7</v>
      </c>
      <c r="G26" s="17"/>
      <c r="H26" s="5"/>
      <c r="I26" s="16"/>
      <c r="J26" s="13"/>
      <c r="K26" s="9"/>
      <c r="L26" s="3">
        <f t="shared" si="5"/>
        <v>0</v>
      </c>
      <c r="M26" s="49">
        <f t="shared" si="6"/>
        <v>2</v>
      </c>
    </row>
    <row r="27" spans="1:13" ht="16.5" thickBot="1">
      <c r="A27" s="131" t="s">
        <v>11</v>
      </c>
      <c r="B27" s="138">
        <v>84</v>
      </c>
      <c r="C27" s="139" t="s">
        <v>210</v>
      </c>
      <c r="D27" s="30">
        <v>10</v>
      </c>
      <c r="E27" s="69">
        <v>5</v>
      </c>
      <c r="F27" s="53">
        <f t="shared" si="4"/>
        <v>6</v>
      </c>
      <c r="G27" s="30"/>
      <c r="H27" s="50"/>
      <c r="I27" s="31"/>
      <c r="J27" s="32"/>
      <c r="K27" s="33"/>
      <c r="L27" s="51">
        <f t="shared" si="5"/>
        <v>0</v>
      </c>
      <c r="M27" s="53">
        <f t="shared" si="6"/>
        <v>1</v>
      </c>
    </row>
    <row r="46" ht="49.5" customHeight="1"/>
  </sheetData>
  <sheetProtection/>
  <mergeCells count="2">
    <mergeCell ref="A1:M1"/>
    <mergeCell ref="A16:M16"/>
  </mergeCells>
  <printOptions/>
  <pageMargins left="0.511811024" right="0.511811024" top="0.787401575" bottom="0.787401575" header="0.31496062" footer="0.31496062"/>
  <pageSetup horizontalDpi="600" verticalDpi="600" orientation="portrait" paperSize="9" scale="79" r:id="rId1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="91" zoomScaleNormal="91" workbookViewId="0" topLeftCell="A2">
      <selection activeCell="Q20" sqref="Q20"/>
    </sheetView>
  </sheetViews>
  <sheetFormatPr defaultColWidth="9.140625" defaultRowHeight="12.75"/>
  <cols>
    <col min="1" max="1" width="5.57421875" style="1" bestFit="1" customWidth="1"/>
    <col min="2" max="2" width="9.421875" style="1" bestFit="1" customWidth="1"/>
    <col min="3" max="3" width="54.00390625" style="1" bestFit="1" customWidth="1"/>
    <col min="4" max="4" width="13.140625" style="1" bestFit="1" customWidth="1"/>
    <col min="5" max="5" width="10.7109375" style="106" hidden="1" customWidth="1"/>
    <col min="6" max="6" width="7.140625" style="1" hidden="1" customWidth="1"/>
    <col min="7" max="7" width="13.140625" style="1" hidden="1" customWidth="1"/>
    <col min="8" max="8" width="10.7109375" style="1" hidden="1" customWidth="1"/>
    <col min="9" max="9" width="5.421875" style="1" hidden="1" customWidth="1"/>
    <col min="10" max="10" width="15.7109375" style="1" hidden="1" customWidth="1"/>
    <col min="11" max="11" width="16.57421875" style="1" hidden="1" customWidth="1"/>
    <col min="12" max="12" width="6.140625" style="1" hidden="1" customWidth="1"/>
    <col min="13" max="13" width="15.7109375" style="1" customWidth="1"/>
    <col min="14" max="16" width="5.7109375" style="1" customWidth="1"/>
    <col min="17" max="16384" width="9.140625" style="1" customWidth="1"/>
  </cols>
  <sheetData>
    <row r="1" spans="1:13" ht="39.75" thickBot="1">
      <c r="A1" s="319" t="s">
        <v>91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121" customFormat="1" ht="48" thickBot="1">
      <c r="A2" s="70" t="s">
        <v>55</v>
      </c>
      <c r="B2" s="70" t="s">
        <v>0</v>
      </c>
      <c r="C2" s="70" t="s">
        <v>1</v>
      </c>
      <c r="D2" s="42" t="s">
        <v>31</v>
      </c>
      <c r="E2" s="38" t="s">
        <v>57</v>
      </c>
      <c r="F2" s="67" t="s">
        <v>56</v>
      </c>
      <c r="G2" s="37" t="s">
        <v>52</v>
      </c>
      <c r="H2" s="38" t="s">
        <v>57</v>
      </c>
      <c r="I2" s="67" t="s">
        <v>56</v>
      </c>
      <c r="J2" s="37" t="s">
        <v>32</v>
      </c>
      <c r="K2" s="38" t="s">
        <v>57</v>
      </c>
      <c r="L2" s="67" t="s">
        <v>56</v>
      </c>
      <c r="M2" s="37" t="s">
        <v>16</v>
      </c>
    </row>
    <row r="3" spans="1:13" ht="15.75">
      <c r="A3" s="132" t="s">
        <v>2</v>
      </c>
      <c r="B3" s="271">
        <v>12</v>
      </c>
      <c r="C3" s="272" t="s">
        <v>215</v>
      </c>
      <c r="D3" s="25">
        <v>1</v>
      </c>
      <c r="E3" s="276"/>
      <c r="F3" s="268">
        <f aca="true" t="shared" si="0" ref="F3:F22">IF(D3=1,25,IF(D3=2,20,IF(D3=3,16,IF(D3=4,14,IF(D3=5,12,IF(D3=6,10,IF(D3=7,9,IF(D3=8,8))))))))+IF(D3=9,7,IF(D3=10,6,IF(D3=11,5,IF(D3=12,4,IF(D3=13,3,IF(D3=14,2,IF(D3=15,1)))))))</f>
        <v>25</v>
      </c>
      <c r="G3" s="25"/>
      <c r="H3" s="22"/>
      <c r="I3" s="90">
        <f aca="true" t="shared" si="1" ref="I3:I22">IF(G3=1,25,IF(G3=2,20,IF(G3=3,16,IF(G3=4,14,IF(G3=5,12,IF(G3=6,10,IF(G3=7,9,IF(G3=8,8))))))))+IF(G3=9,7,IF(G3=10,6,IF(G3=11,5,IF(G3=12,4,IF(G3=13,3,IF(G3=14,2,IF(G3=15,1)))))))</f>
        <v>0</v>
      </c>
      <c r="J3" s="63"/>
      <c r="K3" s="63"/>
      <c r="L3" s="90">
        <f aca="true" t="shared" si="2" ref="L3:L22">IF(J3=1,25,IF(J3=2,20,IF(J3=3,16,IF(J3=4,14,IF(J3=5,12,IF(J3=6,10,IF(J3=7,9,IF(J3=8,8))))))))+IF(J3=9,7,IF(J3=10,6,IF(J3=11,5,IF(J3=12,4,IF(J3=13,3,IF(J3=14,2,IF(J3=15,1)))))))</f>
        <v>0</v>
      </c>
      <c r="M3" s="55">
        <f aca="true" t="shared" si="3" ref="M3:M22">SUM(F3+I3+L3-E3-H3-K3)</f>
        <v>25</v>
      </c>
    </row>
    <row r="4" spans="1:13" ht="15.75">
      <c r="A4" s="130" t="s">
        <v>3</v>
      </c>
      <c r="B4" s="122">
        <v>90</v>
      </c>
      <c r="C4" s="273" t="s">
        <v>88</v>
      </c>
      <c r="D4" s="13">
        <v>2</v>
      </c>
      <c r="E4" s="277"/>
      <c r="F4" s="269">
        <f t="shared" si="0"/>
        <v>20</v>
      </c>
      <c r="G4" s="13"/>
      <c r="H4" s="9"/>
      <c r="I4" s="3">
        <f t="shared" si="1"/>
        <v>0</v>
      </c>
      <c r="J4" s="2"/>
      <c r="K4" s="2"/>
      <c r="L4" s="3">
        <f t="shared" si="2"/>
        <v>0</v>
      </c>
      <c r="M4" s="49">
        <f t="shared" si="3"/>
        <v>20</v>
      </c>
    </row>
    <row r="5" spans="1:13" ht="15.75">
      <c r="A5" s="130" t="s">
        <v>4</v>
      </c>
      <c r="B5" s="122">
        <v>23</v>
      </c>
      <c r="C5" s="273" t="s">
        <v>213</v>
      </c>
      <c r="D5" s="13">
        <v>3</v>
      </c>
      <c r="E5" s="278"/>
      <c r="F5" s="269">
        <f t="shared" si="0"/>
        <v>16</v>
      </c>
      <c r="G5" s="18"/>
      <c r="H5" s="17"/>
      <c r="I5" s="3">
        <f t="shared" si="1"/>
        <v>0</v>
      </c>
      <c r="J5" s="2"/>
      <c r="K5" s="2"/>
      <c r="L5" s="3">
        <f t="shared" si="2"/>
        <v>0</v>
      </c>
      <c r="M5" s="49">
        <f t="shared" si="3"/>
        <v>16</v>
      </c>
    </row>
    <row r="6" spans="1:13" ht="15.75">
      <c r="A6" s="130" t="s">
        <v>5</v>
      </c>
      <c r="B6" s="122">
        <v>6</v>
      </c>
      <c r="C6" s="273" t="s">
        <v>218</v>
      </c>
      <c r="D6" s="13">
        <v>4</v>
      </c>
      <c r="E6" s="277"/>
      <c r="F6" s="269">
        <f t="shared" si="0"/>
        <v>14</v>
      </c>
      <c r="G6" s="18"/>
      <c r="H6" s="17"/>
      <c r="I6" s="3">
        <f t="shared" si="1"/>
        <v>0</v>
      </c>
      <c r="J6" s="2"/>
      <c r="K6" s="2"/>
      <c r="L6" s="3">
        <f t="shared" si="2"/>
        <v>0</v>
      </c>
      <c r="M6" s="49">
        <f t="shared" si="3"/>
        <v>14</v>
      </c>
    </row>
    <row r="7" spans="1:13" ht="15.75">
      <c r="A7" s="130" t="s">
        <v>6</v>
      </c>
      <c r="B7" s="122">
        <v>34</v>
      </c>
      <c r="C7" s="273" t="s">
        <v>214</v>
      </c>
      <c r="D7" s="13">
        <v>5</v>
      </c>
      <c r="E7" s="277"/>
      <c r="F7" s="269">
        <f t="shared" si="0"/>
        <v>12</v>
      </c>
      <c r="G7" s="13"/>
      <c r="H7" s="9"/>
      <c r="I7" s="3">
        <f t="shared" si="1"/>
        <v>0</v>
      </c>
      <c r="J7" s="2"/>
      <c r="K7" s="2"/>
      <c r="L7" s="3">
        <f t="shared" si="2"/>
        <v>0</v>
      </c>
      <c r="M7" s="49">
        <f t="shared" si="3"/>
        <v>12</v>
      </c>
    </row>
    <row r="8" spans="1:13" ht="15.75">
      <c r="A8" s="130" t="s">
        <v>7</v>
      </c>
      <c r="B8" s="122">
        <v>1</v>
      </c>
      <c r="C8" s="273" t="s">
        <v>211</v>
      </c>
      <c r="D8" s="13">
        <v>6</v>
      </c>
      <c r="E8" s="278"/>
      <c r="F8" s="269">
        <f t="shared" si="0"/>
        <v>10</v>
      </c>
      <c r="G8" s="18"/>
      <c r="H8" s="17"/>
      <c r="I8" s="3">
        <f t="shared" si="1"/>
        <v>0</v>
      </c>
      <c r="J8" s="2"/>
      <c r="K8" s="2"/>
      <c r="L8" s="3">
        <f t="shared" si="2"/>
        <v>0</v>
      </c>
      <c r="M8" s="49">
        <f t="shared" si="3"/>
        <v>10</v>
      </c>
    </row>
    <row r="9" spans="1:13" ht="15.75">
      <c r="A9" s="130" t="s">
        <v>8</v>
      </c>
      <c r="B9" s="122">
        <v>9</v>
      </c>
      <c r="C9" s="274" t="s">
        <v>217</v>
      </c>
      <c r="D9" s="13">
        <v>7</v>
      </c>
      <c r="E9" s="277"/>
      <c r="F9" s="269">
        <f t="shared" si="0"/>
        <v>9</v>
      </c>
      <c r="G9" s="13"/>
      <c r="H9" s="9"/>
      <c r="I9" s="3">
        <f t="shared" si="1"/>
        <v>0</v>
      </c>
      <c r="J9" s="2"/>
      <c r="K9" s="2"/>
      <c r="L9" s="3">
        <f t="shared" si="2"/>
        <v>0</v>
      </c>
      <c r="M9" s="49">
        <f t="shared" si="3"/>
        <v>9</v>
      </c>
    </row>
    <row r="10" spans="1:13" ht="15.75">
      <c r="A10" s="130" t="s">
        <v>9</v>
      </c>
      <c r="B10" s="122">
        <v>37</v>
      </c>
      <c r="C10" s="273" t="s">
        <v>212</v>
      </c>
      <c r="D10" s="13">
        <v>8</v>
      </c>
      <c r="E10" s="277"/>
      <c r="F10" s="269">
        <f t="shared" si="0"/>
        <v>8</v>
      </c>
      <c r="G10" s="13"/>
      <c r="H10" s="9"/>
      <c r="I10" s="3">
        <f t="shared" si="1"/>
        <v>0</v>
      </c>
      <c r="J10" s="2"/>
      <c r="K10" s="2"/>
      <c r="L10" s="3">
        <f t="shared" si="2"/>
        <v>0</v>
      </c>
      <c r="M10" s="49">
        <f t="shared" si="3"/>
        <v>8</v>
      </c>
    </row>
    <row r="11" spans="1:13" ht="15.75">
      <c r="A11" s="130" t="s">
        <v>10</v>
      </c>
      <c r="B11" s="122">
        <v>64</v>
      </c>
      <c r="C11" s="273" t="s">
        <v>220</v>
      </c>
      <c r="D11" s="13">
        <v>9</v>
      </c>
      <c r="E11" s="278"/>
      <c r="F11" s="269">
        <f t="shared" si="0"/>
        <v>7</v>
      </c>
      <c r="G11" s="18"/>
      <c r="H11" s="17"/>
      <c r="I11" s="3">
        <f t="shared" si="1"/>
        <v>0</v>
      </c>
      <c r="J11" s="2"/>
      <c r="K11" s="2"/>
      <c r="L11" s="3">
        <f t="shared" si="2"/>
        <v>0</v>
      </c>
      <c r="M11" s="49">
        <f t="shared" si="3"/>
        <v>7</v>
      </c>
    </row>
    <row r="12" spans="1:13" ht="15.75">
      <c r="A12" s="130" t="s">
        <v>11</v>
      </c>
      <c r="B12" s="122">
        <v>28</v>
      </c>
      <c r="C12" s="273" t="s">
        <v>216</v>
      </c>
      <c r="D12" s="13">
        <v>10</v>
      </c>
      <c r="E12" s="278"/>
      <c r="F12" s="269">
        <f t="shared" si="0"/>
        <v>6</v>
      </c>
      <c r="G12" s="18"/>
      <c r="H12" s="17"/>
      <c r="I12" s="3">
        <f t="shared" si="1"/>
        <v>0</v>
      </c>
      <c r="J12" s="2"/>
      <c r="K12" s="2"/>
      <c r="L12" s="3">
        <f t="shared" si="2"/>
        <v>0</v>
      </c>
      <c r="M12" s="49">
        <f t="shared" si="3"/>
        <v>6</v>
      </c>
    </row>
    <row r="13" spans="1:13" ht="15.75">
      <c r="A13" s="130" t="s">
        <v>12</v>
      </c>
      <c r="B13" s="122">
        <v>57</v>
      </c>
      <c r="C13" s="273" t="s">
        <v>219</v>
      </c>
      <c r="D13" s="13">
        <v>11</v>
      </c>
      <c r="E13" s="277"/>
      <c r="F13" s="269">
        <f t="shared" si="0"/>
        <v>5</v>
      </c>
      <c r="G13" s="13"/>
      <c r="H13" s="9"/>
      <c r="I13" s="3">
        <f t="shared" si="1"/>
        <v>0</v>
      </c>
      <c r="J13" s="2"/>
      <c r="K13" s="2"/>
      <c r="L13" s="3">
        <f t="shared" si="2"/>
        <v>0</v>
      </c>
      <c r="M13" s="49">
        <f t="shared" si="3"/>
        <v>5</v>
      </c>
    </row>
    <row r="14" spans="1:13" ht="15.75">
      <c r="A14" s="130" t="s">
        <v>13</v>
      </c>
      <c r="B14" s="122">
        <v>213</v>
      </c>
      <c r="C14" s="273" t="s">
        <v>89</v>
      </c>
      <c r="D14" s="13">
        <v>12</v>
      </c>
      <c r="E14" s="277"/>
      <c r="F14" s="269">
        <f t="shared" si="0"/>
        <v>4</v>
      </c>
      <c r="G14" s="13"/>
      <c r="H14" s="9"/>
      <c r="I14" s="3">
        <f t="shared" si="1"/>
        <v>0</v>
      </c>
      <c r="J14" s="2"/>
      <c r="K14" s="2"/>
      <c r="L14" s="3">
        <f t="shared" si="2"/>
        <v>0</v>
      </c>
      <c r="M14" s="49">
        <f t="shared" si="3"/>
        <v>4</v>
      </c>
    </row>
    <row r="15" spans="1:13" ht="15.75">
      <c r="A15" s="130" t="s">
        <v>14</v>
      </c>
      <c r="B15" s="122">
        <v>570</v>
      </c>
      <c r="C15" s="273" t="s">
        <v>85</v>
      </c>
      <c r="D15" s="13">
        <v>13</v>
      </c>
      <c r="E15" s="278"/>
      <c r="F15" s="269">
        <f t="shared" si="0"/>
        <v>3</v>
      </c>
      <c r="G15" s="18"/>
      <c r="H15" s="17"/>
      <c r="I15" s="3">
        <f t="shared" si="1"/>
        <v>0</v>
      </c>
      <c r="J15" s="5"/>
      <c r="K15" s="4"/>
      <c r="L15" s="3">
        <f t="shared" si="2"/>
        <v>0</v>
      </c>
      <c r="M15" s="49">
        <f t="shared" si="3"/>
        <v>3</v>
      </c>
    </row>
    <row r="16" spans="1:13" ht="15.75">
      <c r="A16" s="130" t="s">
        <v>15</v>
      </c>
      <c r="B16" s="122">
        <v>11</v>
      </c>
      <c r="C16" s="274" t="s">
        <v>90</v>
      </c>
      <c r="D16" s="13">
        <v>14</v>
      </c>
      <c r="E16" s="277"/>
      <c r="F16" s="269">
        <f t="shared" si="0"/>
        <v>2</v>
      </c>
      <c r="G16" s="74"/>
      <c r="H16" s="9"/>
      <c r="I16" s="3">
        <f t="shared" si="1"/>
        <v>0</v>
      </c>
      <c r="J16" s="2"/>
      <c r="K16" s="2"/>
      <c r="L16" s="3">
        <f t="shared" si="2"/>
        <v>0</v>
      </c>
      <c r="M16" s="49">
        <f t="shared" si="3"/>
        <v>2</v>
      </c>
    </row>
    <row r="17" spans="1:13" ht="15.75">
      <c r="A17" s="130" t="s">
        <v>17</v>
      </c>
      <c r="B17" s="122">
        <v>8</v>
      </c>
      <c r="C17" s="273" t="s">
        <v>50</v>
      </c>
      <c r="D17" s="13">
        <v>15</v>
      </c>
      <c r="E17" s="278"/>
      <c r="F17" s="269">
        <f t="shared" si="0"/>
        <v>1</v>
      </c>
      <c r="G17" s="18"/>
      <c r="H17" s="17"/>
      <c r="I17" s="3">
        <f t="shared" si="1"/>
        <v>0</v>
      </c>
      <c r="J17" s="2"/>
      <c r="K17" s="2"/>
      <c r="L17" s="3">
        <f t="shared" si="2"/>
        <v>0</v>
      </c>
      <c r="M17" s="49">
        <f t="shared" si="3"/>
        <v>1</v>
      </c>
    </row>
    <row r="18" spans="1:13" ht="15.75">
      <c r="A18" s="130" t="s">
        <v>18</v>
      </c>
      <c r="B18" s="122">
        <v>18</v>
      </c>
      <c r="C18" s="273" t="s">
        <v>222</v>
      </c>
      <c r="D18" s="13">
        <v>19</v>
      </c>
      <c r="E18" s="278"/>
      <c r="F18" s="269">
        <f t="shared" si="0"/>
        <v>0</v>
      </c>
      <c r="G18" s="18"/>
      <c r="H18" s="17"/>
      <c r="I18" s="3">
        <f t="shared" si="1"/>
        <v>0</v>
      </c>
      <c r="J18" s="2"/>
      <c r="K18" s="2"/>
      <c r="L18" s="3">
        <f t="shared" si="2"/>
        <v>0</v>
      </c>
      <c r="M18" s="49">
        <f t="shared" si="3"/>
        <v>0</v>
      </c>
    </row>
    <row r="19" spans="1:13" ht="15.75">
      <c r="A19" s="130" t="s">
        <v>19</v>
      </c>
      <c r="B19" s="122">
        <v>222</v>
      </c>
      <c r="C19" s="273" t="s">
        <v>224</v>
      </c>
      <c r="D19" s="13">
        <v>20</v>
      </c>
      <c r="E19" s="277"/>
      <c r="F19" s="269">
        <f t="shared" si="0"/>
        <v>0</v>
      </c>
      <c r="G19" s="13"/>
      <c r="H19" s="9"/>
      <c r="I19" s="3">
        <f t="shared" si="1"/>
        <v>0</v>
      </c>
      <c r="J19" s="2"/>
      <c r="K19" s="2"/>
      <c r="L19" s="3">
        <f t="shared" si="2"/>
        <v>0</v>
      </c>
      <c r="M19" s="49">
        <f t="shared" si="3"/>
        <v>0</v>
      </c>
    </row>
    <row r="20" spans="1:13" ht="15.75">
      <c r="A20" s="130" t="s">
        <v>20</v>
      </c>
      <c r="B20" s="122">
        <v>93</v>
      </c>
      <c r="C20" s="273" t="s">
        <v>225</v>
      </c>
      <c r="D20" s="13">
        <v>16</v>
      </c>
      <c r="E20" s="278">
        <v>0</v>
      </c>
      <c r="F20" s="269">
        <f t="shared" si="0"/>
        <v>0</v>
      </c>
      <c r="G20" s="18"/>
      <c r="H20" s="17"/>
      <c r="I20" s="3">
        <f t="shared" si="1"/>
        <v>0</v>
      </c>
      <c r="J20" s="2"/>
      <c r="K20" s="2"/>
      <c r="L20" s="3">
        <f t="shared" si="2"/>
        <v>0</v>
      </c>
      <c r="M20" s="49">
        <f t="shared" si="3"/>
        <v>0</v>
      </c>
    </row>
    <row r="21" spans="1:13" ht="15.75">
      <c r="A21" s="130" t="s">
        <v>21</v>
      </c>
      <c r="B21" s="122">
        <v>39</v>
      </c>
      <c r="C21" s="273" t="s">
        <v>223</v>
      </c>
      <c r="D21" s="13">
        <v>17</v>
      </c>
      <c r="E21" s="277">
        <v>0</v>
      </c>
      <c r="F21" s="269">
        <f t="shared" si="0"/>
        <v>0</v>
      </c>
      <c r="G21" s="74"/>
      <c r="H21" s="9"/>
      <c r="I21" s="3">
        <f t="shared" si="1"/>
        <v>0</v>
      </c>
      <c r="J21" s="2"/>
      <c r="K21" s="2"/>
      <c r="L21" s="3">
        <f t="shared" si="2"/>
        <v>0</v>
      </c>
      <c r="M21" s="49">
        <f t="shared" si="3"/>
        <v>0</v>
      </c>
    </row>
    <row r="22" spans="1:13" ht="16.5" thickBot="1">
      <c r="A22" s="131" t="s">
        <v>22</v>
      </c>
      <c r="B22" s="123">
        <v>19</v>
      </c>
      <c r="C22" s="275" t="s">
        <v>221</v>
      </c>
      <c r="D22" s="32">
        <v>18</v>
      </c>
      <c r="E22" s="279">
        <v>0</v>
      </c>
      <c r="F22" s="270">
        <f t="shared" si="0"/>
        <v>0</v>
      </c>
      <c r="G22" s="286"/>
      <c r="H22" s="33"/>
      <c r="I22" s="51">
        <f t="shared" si="1"/>
        <v>0</v>
      </c>
      <c r="J22" s="52"/>
      <c r="K22" s="52"/>
      <c r="L22" s="51">
        <f t="shared" si="2"/>
        <v>0</v>
      </c>
      <c r="M22" s="53">
        <f t="shared" si="3"/>
        <v>0</v>
      </c>
    </row>
    <row r="23" spans="1:13" ht="15.75">
      <c r="A23" s="83"/>
      <c r="B23" s="124"/>
      <c r="C23" s="125"/>
      <c r="D23" s="86"/>
      <c r="E23" s="119"/>
      <c r="F23" s="87"/>
      <c r="G23" s="86"/>
      <c r="H23" s="86"/>
      <c r="I23" s="87"/>
      <c r="J23" s="86"/>
      <c r="K23" s="86"/>
      <c r="L23" s="87"/>
      <c r="M23" s="87"/>
    </row>
    <row r="24" spans="1:13" ht="15.75">
      <c r="A24" s="83"/>
      <c r="B24" s="124"/>
      <c r="C24" s="125"/>
      <c r="D24" s="86"/>
      <c r="E24" s="119"/>
      <c r="F24" s="87"/>
      <c r="G24" s="86"/>
      <c r="H24" s="86"/>
      <c r="I24" s="87"/>
      <c r="J24" s="86"/>
      <c r="K24" s="86"/>
      <c r="L24" s="87"/>
      <c r="M24" s="87"/>
    </row>
    <row r="25" spans="1:13" ht="15.75">
      <c r="A25" s="83"/>
      <c r="B25" s="124"/>
      <c r="C25" s="125"/>
      <c r="D25" s="86"/>
      <c r="E25" s="119"/>
      <c r="F25" s="87"/>
      <c r="G25" s="86"/>
      <c r="H25" s="86"/>
      <c r="I25" s="87"/>
      <c r="J25" s="86"/>
      <c r="K25" s="86"/>
      <c r="L25" s="87"/>
      <c r="M25" s="87"/>
    </row>
    <row r="26" spans="1:13" ht="15.75">
      <c r="A26" s="83"/>
      <c r="B26" s="124"/>
      <c r="C26" s="125"/>
      <c r="D26" s="86"/>
      <c r="E26" s="119"/>
      <c r="F26" s="87"/>
      <c r="G26" s="86"/>
      <c r="H26" s="86"/>
      <c r="I26" s="87"/>
      <c r="J26" s="86"/>
      <c r="K26" s="86"/>
      <c r="L26" s="87"/>
      <c r="M26" s="87"/>
    </row>
    <row r="27" ht="16.5" thickBot="1"/>
    <row r="28" spans="1:13" ht="39.75" thickBot="1">
      <c r="A28" s="319" t="s">
        <v>92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1"/>
    </row>
    <row r="29" spans="1:13" ht="48" thickBot="1">
      <c r="A29" s="65" t="s">
        <v>55</v>
      </c>
      <c r="B29" s="65" t="s">
        <v>0</v>
      </c>
      <c r="C29" s="65" t="s">
        <v>1</v>
      </c>
      <c r="D29" s="37" t="s">
        <v>31</v>
      </c>
      <c r="E29" s="38" t="s">
        <v>57</v>
      </c>
      <c r="F29" s="67" t="s">
        <v>56</v>
      </c>
      <c r="G29" s="37" t="s">
        <v>52</v>
      </c>
      <c r="H29" s="38" t="s">
        <v>57</v>
      </c>
      <c r="I29" s="67" t="s">
        <v>56</v>
      </c>
      <c r="J29" s="37" t="s">
        <v>32</v>
      </c>
      <c r="K29" s="38" t="s">
        <v>57</v>
      </c>
      <c r="L29" s="67" t="s">
        <v>56</v>
      </c>
      <c r="M29" s="42" t="s">
        <v>16</v>
      </c>
    </row>
    <row r="30" spans="1:13" ht="15.75">
      <c r="A30" s="24" t="s">
        <v>2</v>
      </c>
      <c r="B30" s="122">
        <v>12</v>
      </c>
      <c r="C30" s="126" t="s">
        <v>226</v>
      </c>
      <c r="D30" s="25">
        <v>1</v>
      </c>
      <c r="E30" s="282"/>
      <c r="F30" s="48">
        <f aca="true" t="shared" si="4" ref="F30:F37">IF(D30=1,25,IF(D30=2,20,IF(D30=3,16,IF(D30=4,14,IF(D30=5,12,IF(D30=6,10,IF(D30=7,9,IF(D30=8,8))))))))+IF(D30=9,7,IF(D30=10,6,IF(D30=11,5,IF(D30=12,4,IF(D30=13,3,IF(D30=14,2,IF(D30=15,1)))))))</f>
        <v>25</v>
      </c>
      <c r="G30" s="62"/>
      <c r="H30" s="46"/>
      <c r="I30" s="48">
        <f aca="true" t="shared" si="5" ref="I30:I37">IF(G30=1,25,IF(G30=2,20,IF(G30=3,16,IF(G30=4,14,IF(G30=5,12,IF(G30=6,10,IF(G30=7,9,IF(G30=8,8))))))))+IF(G30=9,7,IF(G30=10,6,IF(G30=11,5,IF(G30=12,4,IF(G30=13,3,IF(G30=14,2,IF(G30=15,1)))))))</f>
        <v>0</v>
      </c>
      <c r="J30" s="25"/>
      <c r="K30" s="26"/>
      <c r="L30" s="27">
        <f aca="true" t="shared" si="6" ref="L30:L37">IF(J30=1,25,IF(J30=2,20,IF(J30=3,16,IF(J30=4,14,IF(J30=5,12,IF(J30=6,10,IF(J30=7,9,IF(J30=8,8))))))))+IF(J30=9,7,IF(J30=10,6,IF(J30=11,5,IF(J30=12,4,IF(J30=13,3,IF(J30=14,2,IF(J30=15,1)))))))</f>
        <v>0</v>
      </c>
      <c r="M30" s="28">
        <f>SUM(F30+I30+L30-E30-H30-K30)</f>
        <v>25</v>
      </c>
    </row>
    <row r="31" spans="1:13" ht="15" customHeight="1">
      <c r="A31" s="11" t="s">
        <v>3</v>
      </c>
      <c r="B31" s="122">
        <v>37</v>
      </c>
      <c r="C31" s="126" t="s">
        <v>212</v>
      </c>
      <c r="D31" s="13">
        <v>2</v>
      </c>
      <c r="E31" s="82"/>
      <c r="F31" s="49">
        <f t="shared" si="4"/>
        <v>20</v>
      </c>
      <c r="G31" s="57"/>
      <c r="H31" s="2"/>
      <c r="I31" s="49">
        <f t="shared" si="5"/>
        <v>0</v>
      </c>
      <c r="J31" s="13"/>
      <c r="K31" s="9"/>
      <c r="L31" s="16">
        <f t="shared" si="6"/>
        <v>0</v>
      </c>
      <c r="M31" s="19">
        <f aca="true" t="shared" si="7" ref="M31:M37">SUM(F31+I31+L31-E31-H31-K31)</f>
        <v>20</v>
      </c>
    </row>
    <row r="32" spans="1:13" ht="15" customHeight="1">
      <c r="A32" s="11" t="s">
        <v>4</v>
      </c>
      <c r="B32" s="122">
        <v>64</v>
      </c>
      <c r="C32" s="126" t="s">
        <v>220</v>
      </c>
      <c r="D32" s="18">
        <v>3</v>
      </c>
      <c r="E32" s="60"/>
      <c r="F32" s="49">
        <f t="shared" si="4"/>
        <v>16</v>
      </c>
      <c r="G32" s="58"/>
      <c r="H32" s="5"/>
      <c r="I32" s="49">
        <f t="shared" si="5"/>
        <v>0</v>
      </c>
      <c r="J32" s="18"/>
      <c r="K32" s="10"/>
      <c r="L32" s="16">
        <f t="shared" si="6"/>
        <v>0</v>
      </c>
      <c r="M32" s="19">
        <f t="shared" si="7"/>
        <v>16</v>
      </c>
    </row>
    <row r="33" spans="1:13" ht="15" customHeight="1">
      <c r="A33" s="11" t="s">
        <v>5</v>
      </c>
      <c r="B33" s="122">
        <v>213</v>
      </c>
      <c r="C33" s="126" t="s">
        <v>227</v>
      </c>
      <c r="D33" s="13">
        <v>4</v>
      </c>
      <c r="E33" s="82"/>
      <c r="F33" s="49">
        <f t="shared" si="4"/>
        <v>14</v>
      </c>
      <c r="G33" s="57"/>
      <c r="H33" s="2"/>
      <c r="I33" s="49">
        <f t="shared" si="5"/>
        <v>0</v>
      </c>
      <c r="J33" s="13"/>
      <c r="K33" s="9"/>
      <c r="L33" s="16">
        <f t="shared" si="6"/>
        <v>0</v>
      </c>
      <c r="M33" s="19">
        <f t="shared" si="7"/>
        <v>14</v>
      </c>
    </row>
    <row r="34" spans="1:13" ht="15" customHeight="1">
      <c r="A34" s="11" t="s">
        <v>6</v>
      </c>
      <c r="B34" s="122">
        <v>57</v>
      </c>
      <c r="C34" s="126" t="s">
        <v>219</v>
      </c>
      <c r="D34" s="13">
        <v>5</v>
      </c>
      <c r="E34" s="82"/>
      <c r="F34" s="49">
        <f t="shared" si="4"/>
        <v>12</v>
      </c>
      <c r="G34" s="57"/>
      <c r="H34" s="2"/>
      <c r="I34" s="49">
        <f t="shared" si="5"/>
        <v>0</v>
      </c>
      <c r="J34" s="13"/>
      <c r="K34" s="9"/>
      <c r="L34" s="16">
        <f t="shared" si="6"/>
        <v>0</v>
      </c>
      <c r="M34" s="19">
        <f t="shared" si="7"/>
        <v>12</v>
      </c>
    </row>
    <row r="35" spans="1:13" ht="15.75">
      <c r="A35" s="11" t="s">
        <v>7</v>
      </c>
      <c r="B35" s="122">
        <v>11</v>
      </c>
      <c r="C35" s="126" t="s">
        <v>90</v>
      </c>
      <c r="D35" s="13">
        <v>6</v>
      </c>
      <c r="E35" s="82"/>
      <c r="F35" s="49">
        <f t="shared" si="4"/>
        <v>10</v>
      </c>
      <c r="G35" s="57"/>
      <c r="H35" s="2"/>
      <c r="I35" s="49">
        <f t="shared" si="5"/>
        <v>0</v>
      </c>
      <c r="J35" s="13"/>
      <c r="K35" s="9"/>
      <c r="L35" s="16">
        <f t="shared" si="6"/>
        <v>0</v>
      </c>
      <c r="M35" s="19">
        <f t="shared" si="7"/>
        <v>10</v>
      </c>
    </row>
    <row r="36" spans="1:13" ht="15.75">
      <c r="A36" s="11" t="s">
        <v>8</v>
      </c>
      <c r="B36" s="122">
        <v>39</v>
      </c>
      <c r="C36" s="126" t="s">
        <v>223</v>
      </c>
      <c r="D36" s="18">
        <v>7</v>
      </c>
      <c r="E36" s="60">
        <v>5</v>
      </c>
      <c r="F36" s="49">
        <f t="shared" si="4"/>
        <v>9</v>
      </c>
      <c r="G36" s="58"/>
      <c r="H36" s="5"/>
      <c r="I36" s="49">
        <f t="shared" si="5"/>
        <v>0</v>
      </c>
      <c r="J36" s="13"/>
      <c r="K36" s="9"/>
      <c r="L36" s="16">
        <f t="shared" si="6"/>
        <v>0</v>
      </c>
      <c r="M36" s="19">
        <f t="shared" si="7"/>
        <v>4</v>
      </c>
    </row>
    <row r="37" spans="1:13" ht="16.5" thickBot="1">
      <c r="A37" s="11" t="s">
        <v>9</v>
      </c>
      <c r="B37" s="123">
        <v>93</v>
      </c>
      <c r="C37" s="127" t="s">
        <v>225</v>
      </c>
      <c r="D37" s="29">
        <v>8</v>
      </c>
      <c r="E37" s="81">
        <v>5</v>
      </c>
      <c r="F37" s="53">
        <f t="shared" si="4"/>
        <v>8</v>
      </c>
      <c r="G37" s="58"/>
      <c r="H37" s="5"/>
      <c r="I37" s="49">
        <f t="shared" si="5"/>
        <v>0</v>
      </c>
      <c r="J37" s="74"/>
      <c r="K37" s="10"/>
      <c r="L37" s="16">
        <f t="shared" si="6"/>
        <v>0</v>
      </c>
      <c r="M37" s="20">
        <f t="shared" si="7"/>
        <v>3</v>
      </c>
    </row>
    <row r="40" ht="16.5" thickBot="1"/>
    <row r="41" spans="1:13" ht="39.75" thickBot="1">
      <c r="A41" s="319" t="s">
        <v>93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1"/>
    </row>
    <row r="42" spans="1:13" ht="48" thickBot="1">
      <c r="A42" s="65" t="s">
        <v>55</v>
      </c>
      <c r="B42" s="65" t="s">
        <v>0</v>
      </c>
      <c r="C42" s="65" t="s">
        <v>1</v>
      </c>
      <c r="D42" s="42" t="s">
        <v>31</v>
      </c>
      <c r="E42" s="43" t="s">
        <v>57</v>
      </c>
      <c r="F42" s="71" t="s">
        <v>56</v>
      </c>
      <c r="G42" s="42" t="s">
        <v>52</v>
      </c>
      <c r="H42" s="43" t="s">
        <v>57</v>
      </c>
      <c r="I42" s="71" t="s">
        <v>56</v>
      </c>
      <c r="J42" s="42" t="s">
        <v>32</v>
      </c>
      <c r="K42" s="43" t="s">
        <v>57</v>
      </c>
      <c r="L42" s="71" t="s">
        <v>56</v>
      </c>
      <c r="M42" s="42" t="s">
        <v>16</v>
      </c>
    </row>
    <row r="43" spans="1:13" ht="15.75">
      <c r="A43" s="158" t="s">
        <v>2</v>
      </c>
      <c r="B43" s="133">
        <v>1</v>
      </c>
      <c r="C43" s="134" t="s">
        <v>211</v>
      </c>
      <c r="D43" s="226">
        <v>1</v>
      </c>
      <c r="E43" s="109"/>
      <c r="F43" s="47">
        <f>IF(D43=1,25,IF(D43=2,20,IF(D43=3,16,IF(D43=4,14,IF(D43=5,12,IF(D43=6,10,IF(D43=7,9,IF(D43=8,8))))))))+IF(D43=9,7,IF(D43=10,6,IF(D43=11,5,IF(D43=12,4,IF(D43=13,3,IF(D43=14,2,IF(D43=15,1)))))))</f>
        <v>25</v>
      </c>
      <c r="G43" s="46"/>
      <c r="H43" s="46"/>
      <c r="I43" s="47">
        <f>IF(G43=1,25,IF(G43=2,20,IF(G43=3,16,IF(G43=4,14,IF(G43=5,12,IF(G43=6,10,IF(G43=7,9,IF(G43=8,8))))))))+IF(G43=9,7,IF(G43=10,6,IF(G43=11,5,IF(G43=12,4,IF(G43=13,3,IF(G43=14,2,IF(G43=15,1)))))))</f>
        <v>0</v>
      </c>
      <c r="J43" s="46"/>
      <c r="K43" s="46"/>
      <c r="L43" s="47">
        <f>IF(J43=1,25,IF(J43=2,20,IF(J43=3,16,IF(J43=4,14,IF(J43=5,12,IF(J43=6,10,IF(J43=7,9,IF(J43=8,8))))))))+IF(J43=9,7,IF(J43=10,6,IF(J43=11,5,IF(J43=12,4,IF(J43=13,3,IF(J43=14,2,IF(J43=15,1)))))))</f>
        <v>0</v>
      </c>
      <c r="M43" s="48">
        <f>SUM(F43+I43+L43-E43-H43-K43)</f>
        <v>25</v>
      </c>
    </row>
    <row r="44" spans="1:13" ht="15.75">
      <c r="A44" s="130" t="s">
        <v>3</v>
      </c>
      <c r="B44" s="135">
        <v>8</v>
      </c>
      <c r="C44" s="136" t="s">
        <v>50</v>
      </c>
      <c r="D44" s="178">
        <v>2</v>
      </c>
      <c r="E44" s="105"/>
      <c r="F44" s="3">
        <f>IF(D44=1,25,IF(D44=2,20,IF(D44=3,16,IF(D44=4,14,IF(D44=5,12,IF(D44=6,10,IF(D44=7,9,IF(D44=8,8))))))))+IF(D44=9,7,IF(D44=10,6,IF(D44=11,5,IF(D44=12,4,IF(D44=13,3,IF(D44=14,2,IF(D44=15,1)))))))</f>
        <v>20</v>
      </c>
      <c r="G44" s="2"/>
      <c r="H44" s="2"/>
      <c r="I44" s="3">
        <f>IF(G44=1,25,IF(G44=2,20,IF(G44=3,16,IF(G44=4,14,IF(G44=5,12,IF(G44=6,10,IF(G44=7,9,IF(G44=8,8))))))))+IF(G44=9,7,IF(G44=10,6,IF(G44=11,5,IF(G44=12,4,IF(G44=13,3,IF(G44=14,2,IF(G44=15,1)))))))</f>
        <v>0</v>
      </c>
      <c r="J44" s="2"/>
      <c r="K44" s="2"/>
      <c r="L44" s="3">
        <f>IF(J44=1,25,IF(J44=2,20,IF(J44=3,16,IF(J44=4,14,IF(J44=5,12,IF(J44=6,10,IF(J44=7,9,IF(J44=8,8))))))))+IF(J44=9,7,IF(J44=10,6,IF(J44=11,5,IF(J44=12,4,IF(J44=13,3,IF(J44=14,2,IF(J44=15,1)))))))</f>
        <v>0</v>
      </c>
      <c r="M44" s="49">
        <f>SUM(F44+I44+L44-E44-H44-K44)</f>
        <v>20</v>
      </c>
    </row>
    <row r="45" spans="1:13" ht="15.75">
      <c r="A45" s="130" t="s">
        <v>4</v>
      </c>
      <c r="B45" s="135">
        <v>570</v>
      </c>
      <c r="C45" s="136" t="s">
        <v>85</v>
      </c>
      <c r="D45" s="178">
        <v>3</v>
      </c>
      <c r="E45" s="105"/>
      <c r="F45" s="3">
        <f>IF(D45=1,25,IF(D45=2,20,IF(D45=3,16,IF(D45=4,14,IF(D45=5,12,IF(D45=6,10,IF(D45=7,9,IF(D45=8,8))))))))+IF(D45=9,7,IF(D45=10,6,IF(D45=11,5,IF(D45=12,4,IF(D45=13,3,IF(D45=14,2,IF(D45=15,1)))))))</f>
        <v>16</v>
      </c>
      <c r="G45" s="2"/>
      <c r="H45" s="2"/>
      <c r="I45" s="3">
        <f>IF(G45=1,25,IF(G45=2,20,IF(G45=3,16,IF(G45=4,14,IF(G45=5,12,IF(G45=6,10,IF(G45=7,9,IF(G45=8,8))))))))+IF(G45=9,7,IF(G45=10,6,IF(G45=11,5,IF(G45=12,4,IF(G45=13,3,IF(G45=14,2,IF(G45=15,1)))))))</f>
        <v>0</v>
      </c>
      <c r="J45" s="2"/>
      <c r="K45" s="2"/>
      <c r="L45" s="3">
        <f>IF(J45=1,25,IF(J45=2,20,IF(J45=3,16,IF(J45=4,14,IF(J45=5,12,IF(J45=6,10,IF(J45=7,9,IF(J45=8,8))))))))+IF(J45=9,7,IF(J45=10,6,IF(J45=11,5,IF(J45=12,4,IF(J45=13,3,IF(J45=14,2,IF(J45=15,1)))))))</f>
        <v>0</v>
      </c>
      <c r="M45" s="49">
        <f>SUM(F45+I45+L45-E45-H45-K45)</f>
        <v>16</v>
      </c>
    </row>
    <row r="46" spans="1:13" ht="16.5" thickBot="1">
      <c r="A46" s="131" t="s">
        <v>5</v>
      </c>
      <c r="B46" s="138">
        <v>18</v>
      </c>
      <c r="C46" s="139" t="s">
        <v>222</v>
      </c>
      <c r="D46" s="284">
        <v>4</v>
      </c>
      <c r="E46" s="110"/>
      <c r="F46" s="51">
        <f>IF(D46=1,25,IF(D46=2,20,IF(D46=3,16,IF(D46=4,14,IF(D46=5,12,IF(D46=6,10,IF(D46=7,9,IF(D46=8,8))))))))+IF(D46=9,7,IF(D46=10,6,IF(D46=11,5,IF(D46=12,4,IF(D46=13,3,IF(D46=14,2,IF(D46=15,1)))))))</f>
        <v>14</v>
      </c>
      <c r="G46" s="52"/>
      <c r="H46" s="52"/>
      <c r="I46" s="51">
        <f>IF(G46=1,25,IF(G46=2,20,IF(G46=3,16,IF(G46=4,14,IF(G46=5,12,IF(G46=6,10,IF(G46=7,9,IF(G46=8,8))))))))+IF(G46=9,7,IF(G46=10,6,IF(G46=11,5,IF(G46=12,4,IF(G46=13,3,IF(G46=14,2,IF(G46=15,1)))))))</f>
        <v>0</v>
      </c>
      <c r="J46" s="52"/>
      <c r="K46" s="52"/>
      <c r="L46" s="51">
        <f>IF(J46=1,25,IF(J46=2,20,IF(J46=3,16,IF(J46=4,14,IF(J46=5,12,IF(J46=6,10,IF(J46=7,9,IF(J46=8,8))))))))+IF(J46=9,7,IF(J46=10,6,IF(J46=11,5,IF(J46=12,4,IF(J46=13,3,IF(J46=14,2,IF(J46=15,1)))))))</f>
        <v>0</v>
      </c>
      <c r="M46" s="53">
        <f>SUM(F46+I46+L46-E46-H46-K46)</f>
        <v>14</v>
      </c>
    </row>
    <row r="47" ht="49.5" customHeight="1"/>
    <row r="53" ht="13.5" customHeight="1"/>
  </sheetData>
  <sheetProtection/>
  <mergeCells count="3">
    <mergeCell ref="A1:M1"/>
    <mergeCell ref="A28:M28"/>
    <mergeCell ref="A41:M41"/>
  </mergeCells>
  <printOptions/>
  <pageMargins left="0.511811024" right="0.511811024" top="0.787401575" bottom="0.787401575" header="0.31496062" footer="0.31496062"/>
  <pageSetup horizontalDpi="600" verticalDpi="600" orientation="portrait" paperSize="9" scale="68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98" zoomScaleSheetLayoutView="98" workbookViewId="0" topLeftCell="A1">
      <selection activeCell="N36" sqref="N36"/>
    </sheetView>
  </sheetViews>
  <sheetFormatPr defaultColWidth="9.140625" defaultRowHeight="12.75"/>
  <cols>
    <col min="1" max="1" width="9.7109375" style="0" bestFit="1" customWidth="1"/>
    <col min="2" max="2" width="6.140625" style="0" bestFit="1" customWidth="1"/>
    <col min="3" max="3" width="27.00390625" style="0" bestFit="1" customWidth="1"/>
    <col min="4" max="4" width="15.7109375" style="0" customWidth="1"/>
    <col min="5" max="5" width="10.7109375" style="108" hidden="1" customWidth="1"/>
    <col min="6" max="6" width="7.7109375" style="0" hidden="1" customWidth="1"/>
    <col min="7" max="7" width="13.140625" style="0" hidden="1" customWidth="1"/>
    <col min="8" max="8" width="10.7109375" style="0" hidden="1" customWidth="1"/>
    <col min="9" max="9" width="7.7109375" style="0" hidden="1" customWidth="1"/>
    <col min="10" max="10" width="15.7109375" style="0" hidden="1" customWidth="1"/>
    <col min="11" max="11" width="10.7109375" style="0" hidden="1" customWidth="1"/>
    <col min="12" max="12" width="7.7109375" style="0" hidden="1" customWidth="1"/>
    <col min="13" max="13" width="15.7109375" style="0" customWidth="1"/>
    <col min="14" max="16" width="5.7109375" style="0" customWidth="1"/>
  </cols>
  <sheetData>
    <row r="1" spans="1:13" ht="39.75" thickBot="1">
      <c r="A1" s="319" t="s">
        <v>86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s="68" customFormat="1" ht="49.5" customHeight="1" thickBot="1">
      <c r="A2" s="243" t="s">
        <v>55</v>
      </c>
      <c r="B2" s="37" t="s">
        <v>0</v>
      </c>
      <c r="C2" s="143" t="s">
        <v>1</v>
      </c>
      <c r="D2" s="292" t="s">
        <v>31</v>
      </c>
      <c r="E2" s="38" t="s">
        <v>57</v>
      </c>
      <c r="F2" s="67" t="s">
        <v>56</v>
      </c>
      <c r="G2" s="37" t="s">
        <v>52</v>
      </c>
      <c r="H2" s="38" t="s">
        <v>57</v>
      </c>
      <c r="I2" s="67" t="s">
        <v>56</v>
      </c>
      <c r="J2" s="37" t="s">
        <v>32</v>
      </c>
      <c r="K2" s="38" t="s">
        <v>57</v>
      </c>
      <c r="L2" s="67" t="s">
        <v>56</v>
      </c>
      <c r="M2" s="37" t="s">
        <v>16</v>
      </c>
    </row>
    <row r="3" spans="1:13" ht="15.75">
      <c r="A3" s="24" t="s">
        <v>2</v>
      </c>
      <c r="B3" s="133">
        <v>220</v>
      </c>
      <c r="C3" s="128" t="s">
        <v>83</v>
      </c>
      <c r="D3" s="25">
        <v>1</v>
      </c>
      <c r="E3" s="109"/>
      <c r="F3" s="47">
        <f aca="true" t="shared" si="0" ref="F3:F35">IF(D3=1,25,IF(D3=2,20,IF(D3=3,16,IF(D3=4,14,IF(D3=5,12,IF(D3=6,10,IF(D3=7,9,IF(D3=8,8))))))))+IF(D3=9,7,IF(D3=10,6,IF(D3=11,5,IF(D3=12,4,IF(D3=13,3,IF(D3=14,2,IF(D3=15,1)))))))</f>
        <v>25</v>
      </c>
      <c r="G3" s="46"/>
      <c r="H3" s="46"/>
      <c r="I3" s="47">
        <f aca="true" t="shared" si="1" ref="I3:I35">IF(G3=1,25,IF(G3=2,20,IF(G3=3,16,IF(G3=4,14,IF(G3=5,12,IF(G3=6,10,IF(G3=7,9,IF(G3=8,8))))))))+IF(G3=9,7,IF(G3=10,6,IF(G3=11,5,IF(G3=12,4,IF(G3=13,3,IF(G3=14,2,IF(G3=15,1)))))))</f>
        <v>0</v>
      </c>
      <c r="J3" s="46"/>
      <c r="K3" s="46"/>
      <c r="L3" s="47">
        <f aca="true" t="shared" si="2" ref="L3:L35">IF(J3=1,25,IF(J3=2,20,IF(J3=3,16,IF(J3=4,14,IF(J3=5,12,IF(J3=6,10,IF(J3=7,9,IF(J3=8,8))))))))+IF(J3=9,7,IF(J3=10,6,IF(J3=11,5,IF(J3=12,4,IF(J3=13,3,IF(J3=14,2,IF(J3=15,1)))))))</f>
        <v>0</v>
      </c>
      <c r="M3" s="48">
        <f aca="true" t="shared" si="3" ref="M3:M35">SUM(F3+I3+L3-E3-H3-K3)</f>
        <v>25</v>
      </c>
    </row>
    <row r="4" spans="1:13" ht="15.75">
      <c r="A4" s="11" t="s">
        <v>3</v>
      </c>
      <c r="B4" s="135">
        <v>107</v>
      </c>
      <c r="C4" s="120" t="s">
        <v>231</v>
      </c>
      <c r="D4" s="13">
        <v>2</v>
      </c>
      <c r="E4" s="105"/>
      <c r="F4" s="3">
        <f t="shared" si="0"/>
        <v>20</v>
      </c>
      <c r="G4" s="2"/>
      <c r="H4" s="2"/>
      <c r="I4" s="3">
        <f t="shared" si="1"/>
        <v>0</v>
      </c>
      <c r="J4" s="2"/>
      <c r="K4" s="2"/>
      <c r="L4" s="3">
        <f t="shared" si="2"/>
        <v>0</v>
      </c>
      <c r="M4" s="49">
        <f t="shared" si="3"/>
        <v>20</v>
      </c>
    </row>
    <row r="5" spans="1:13" ht="15.75">
      <c r="A5" s="11" t="s">
        <v>4</v>
      </c>
      <c r="B5" s="135">
        <v>9</v>
      </c>
      <c r="C5" s="120" t="s">
        <v>230</v>
      </c>
      <c r="D5" s="13">
        <v>3</v>
      </c>
      <c r="E5" s="10"/>
      <c r="F5" s="3">
        <f t="shared" si="0"/>
        <v>16</v>
      </c>
      <c r="G5" s="5"/>
      <c r="H5" s="5"/>
      <c r="I5" s="3">
        <f t="shared" si="1"/>
        <v>0</v>
      </c>
      <c r="J5" s="2"/>
      <c r="K5" s="2"/>
      <c r="L5" s="3">
        <f t="shared" si="2"/>
        <v>0</v>
      </c>
      <c r="M5" s="49">
        <f t="shared" si="3"/>
        <v>16</v>
      </c>
    </row>
    <row r="6" spans="1:13" ht="15.75">
      <c r="A6" s="11" t="s">
        <v>5</v>
      </c>
      <c r="B6" s="135">
        <v>222</v>
      </c>
      <c r="C6" s="120" t="s">
        <v>229</v>
      </c>
      <c r="D6" s="13">
        <v>5</v>
      </c>
      <c r="E6" s="10"/>
      <c r="F6" s="3">
        <f t="shared" si="0"/>
        <v>12</v>
      </c>
      <c r="G6" s="5"/>
      <c r="H6" s="5"/>
      <c r="I6" s="3">
        <f t="shared" si="1"/>
        <v>0</v>
      </c>
      <c r="J6" s="2"/>
      <c r="K6" s="2"/>
      <c r="L6" s="3">
        <f t="shared" si="2"/>
        <v>0</v>
      </c>
      <c r="M6" s="49">
        <f t="shared" si="3"/>
        <v>12</v>
      </c>
    </row>
    <row r="7" spans="1:13" ht="15.75">
      <c r="A7" s="11" t="s">
        <v>6</v>
      </c>
      <c r="B7" s="135">
        <v>18</v>
      </c>
      <c r="C7" s="120" t="s">
        <v>82</v>
      </c>
      <c r="D7" s="13">
        <v>4</v>
      </c>
      <c r="E7" s="10">
        <v>5</v>
      </c>
      <c r="F7" s="3">
        <f t="shared" si="0"/>
        <v>14</v>
      </c>
      <c r="G7" s="5"/>
      <c r="H7" s="5"/>
      <c r="I7" s="3">
        <f t="shared" si="1"/>
        <v>0</v>
      </c>
      <c r="J7" s="2"/>
      <c r="K7" s="2"/>
      <c r="L7" s="3">
        <f t="shared" si="2"/>
        <v>0</v>
      </c>
      <c r="M7" s="49">
        <f t="shared" si="3"/>
        <v>9</v>
      </c>
    </row>
    <row r="8" spans="1:13" ht="15.75">
      <c r="A8" s="11" t="s">
        <v>7</v>
      </c>
      <c r="B8" s="135">
        <v>58</v>
      </c>
      <c r="C8" s="120" t="s">
        <v>183</v>
      </c>
      <c r="D8" s="13">
        <v>7</v>
      </c>
      <c r="E8" s="105"/>
      <c r="F8" s="3">
        <f t="shared" si="0"/>
        <v>9</v>
      </c>
      <c r="G8" s="2"/>
      <c r="H8" s="2"/>
      <c r="I8" s="3">
        <f t="shared" si="1"/>
        <v>0</v>
      </c>
      <c r="J8" s="113"/>
      <c r="K8" s="2"/>
      <c r="L8" s="3">
        <f t="shared" si="2"/>
        <v>0</v>
      </c>
      <c r="M8" s="49">
        <f t="shared" si="3"/>
        <v>9</v>
      </c>
    </row>
    <row r="9" spans="1:13" ht="15.75">
      <c r="A9" s="11" t="s">
        <v>8</v>
      </c>
      <c r="B9" s="135">
        <v>71</v>
      </c>
      <c r="C9" s="120" t="s">
        <v>84</v>
      </c>
      <c r="D9" s="13">
        <v>8</v>
      </c>
      <c r="E9" s="105"/>
      <c r="F9" s="3">
        <f t="shared" si="0"/>
        <v>8</v>
      </c>
      <c r="G9" s="2"/>
      <c r="H9" s="2"/>
      <c r="I9" s="3">
        <f t="shared" si="1"/>
        <v>0</v>
      </c>
      <c r="J9" s="113"/>
      <c r="K9" s="2"/>
      <c r="L9" s="3">
        <f t="shared" si="2"/>
        <v>0</v>
      </c>
      <c r="M9" s="49">
        <f t="shared" si="3"/>
        <v>8</v>
      </c>
    </row>
    <row r="10" spans="1:13" ht="15.75">
      <c r="A10" s="11" t="s">
        <v>9</v>
      </c>
      <c r="B10" s="135">
        <v>28</v>
      </c>
      <c r="C10" s="120" t="s">
        <v>81</v>
      </c>
      <c r="D10" s="13">
        <v>6</v>
      </c>
      <c r="E10" s="10">
        <v>5</v>
      </c>
      <c r="F10" s="3">
        <f t="shared" si="0"/>
        <v>10</v>
      </c>
      <c r="G10" s="5"/>
      <c r="H10" s="5"/>
      <c r="I10" s="3">
        <f t="shared" si="1"/>
        <v>0</v>
      </c>
      <c r="J10" s="2"/>
      <c r="K10" s="2"/>
      <c r="L10" s="3">
        <f t="shared" si="2"/>
        <v>0</v>
      </c>
      <c r="M10" s="49">
        <f t="shared" si="3"/>
        <v>5</v>
      </c>
    </row>
    <row r="11" spans="1:13" ht="15.75">
      <c r="A11" s="11" t="s">
        <v>10</v>
      </c>
      <c r="B11" s="135">
        <v>12</v>
      </c>
      <c r="C11" s="120" t="s">
        <v>240</v>
      </c>
      <c r="D11" s="13">
        <v>12</v>
      </c>
      <c r="E11" s="10"/>
      <c r="F11" s="3">
        <f t="shared" si="0"/>
        <v>4</v>
      </c>
      <c r="G11" s="5"/>
      <c r="H11" s="5"/>
      <c r="I11" s="3">
        <f t="shared" si="1"/>
        <v>0</v>
      </c>
      <c r="J11" s="2"/>
      <c r="K11" s="2"/>
      <c r="L11" s="3">
        <f t="shared" si="2"/>
        <v>0</v>
      </c>
      <c r="M11" s="49">
        <f t="shared" si="3"/>
        <v>4</v>
      </c>
    </row>
    <row r="12" spans="1:13" ht="15.75">
      <c r="A12" s="11" t="s">
        <v>11</v>
      </c>
      <c r="B12" s="135">
        <v>70</v>
      </c>
      <c r="C12" s="308" t="s">
        <v>235</v>
      </c>
      <c r="D12" s="13">
        <v>9</v>
      </c>
      <c r="E12" s="105">
        <v>5</v>
      </c>
      <c r="F12" s="3">
        <f t="shared" si="0"/>
        <v>7</v>
      </c>
      <c r="G12" s="5"/>
      <c r="H12" s="5"/>
      <c r="I12" s="3">
        <f t="shared" si="1"/>
        <v>0</v>
      </c>
      <c r="J12" s="2"/>
      <c r="K12" s="2"/>
      <c r="L12" s="3">
        <f t="shared" si="2"/>
        <v>0</v>
      </c>
      <c r="M12" s="49">
        <f t="shared" si="3"/>
        <v>2</v>
      </c>
    </row>
    <row r="13" spans="1:13" ht="15.75">
      <c r="A13" s="11" t="s">
        <v>12</v>
      </c>
      <c r="B13" s="135">
        <v>20</v>
      </c>
      <c r="C13" s="308" t="s">
        <v>244</v>
      </c>
      <c r="D13" s="13">
        <v>10</v>
      </c>
      <c r="E13" s="105">
        <v>5</v>
      </c>
      <c r="F13" s="3">
        <f t="shared" si="0"/>
        <v>6</v>
      </c>
      <c r="G13" s="113"/>
      <c r="H13" s="2"/>
      <c r="I13" s="3">
        <f t="shared" si="1"/>
        <v>0</v>
      </c>
      <c r="J13" s="2"/>
      <c r="K13" s="2"/>
      <c r="L13" s="3">
        <f t="shared" si="2"/>
        <v>0</v>
      </c>
      <c r="M13" s="49">
        <f t="shared" si="3"/>
        <v>1</v>
      </c>
    </row>
    <row r="14" spans="1:13" ht="15.75">
      <c r="A14" s="11" t="s">
        <v>13</v>
      </c>
      <c r="B14" s="135">
        <v>77</v>
      </c>
      <c r="C14" s="120" t="s">
        <v>200</v>
      </c>
      <c r="D14" s="13">
        <v>11</v>
      </c>
      <c r="E14" s="10">
        <v>5</v>
      </c>
      <c r="F14" s="3">
        <f t="shared" si="0"/>
        <v>5</v>
      </c>
      <c r="G14" s="5"/>
      <c r="H14" s="5"/>
      <c r="I14" s="3">
        <f t="shared" si="1"/>
        <v>0</v>
      </c>
      <c r="J14" s="113"/>
      <c r="K14" s="2"/>
      <c r="L14" s="3">
        <f t="shared" si="2"/>
        <v>0</v>
      </c>
      <c r="M14" s="49">
        <f t="shared" si="3"/>
        <v>0</v>
      </c>
    </row>
    <row r="15" spans="1:13" ht="15.75">
      <c r="A15" s="11" t="s">
        <v>14</v>
      </c>
      <c r="B15" s="135">
        <v>19</v>
      </c>
      <c r="C15" s="120" t="s">
        <v>237</v>
      </c>
      <c r="D15" s="13">
        <v>16</v>
      </c>
      <c r="E15" s="105"/>
      <c r="F15" s="3">
        <f t="shared" si="0"/>
        <v>0</v>
      </c>
      <c r="G15" s="2"/>
      <c r="H15" s="2"/>
      <c r="I15" s="3">
        <f t="shared" si="1"/>
        <v>0</v>
      </c>
      <c r="J15" s="113"/>
      <c r="K15" s="2"/>
      <c r="L15" s="3">
        <f t="shared" si="2"/>
        <v>0</v>
      </c>
      <c r="M15" s="49">
        <f t="shared" si="3"/>
        <v>0</v>
      </c>
    </row>
    <row r="16" spans="1:13" ht="15.75">
      <c r="A16" s="11" t="s">
        <v>15</v>
      </c>
      <c r="B16" s="135">
        <v>777</v>
      </c>
      <c r="C16" s="120" t="s">
        <v>238</v>
      </c>
      <c r="D16" s="13">
        <v>18</v>
      </c>
      <c r="E16" s="105"/>
      <c r="F16" s="3">
        <f t="shared" si="0"/>
        <v>0</v>
      </c>
      <c r="G16" s="113"/>
      <c r="H16" s="2"/>
      <c r="I16" s="3">
        <f t="shared" si="1"/>
        <v>0</v>
      </c>
      <c r="J16" s="113"/>
      <c r="K16" s="2"/>
      <c r="L16" s="3">
        <f t="shared" si="2"/>
        <v>0</v>
      </c>
      <c r="M16" s="49">
        <f t="shared" si="3"/>
        <v>0</v>
      </c>
    </row>
    <row r="17" spans="1:13" ht="15.75">
      <c r="A17" s="11" t="s">
        <v>17</v>
      </c>
      <c r="B17" s="135">
        <v>57</v>
      </c>
      <c r="C17" s="120" t="s">
        <v>85</v>
      </c>
      <c r="D17" s="13">
        <v>19</v>
      </c>
      <c r="E17" s="10"/>
      <c r="F17" s="3">
        <f t="shared" si="0"/>
        <v>0</v>
      </c>
      <c r="G17" s="113"/>
      <c r="H17" s="5"/>
      <c r="I17" s="3">
        <f t="shared" si="1"/>
        <v>0</v>
      </c>
      <c r="J17" s="113"/>
      <c r="K17" s="4"/>
      <c r="L17" s="3">
        <f t="shared" si="2"/>
        <v>0</v>
      </c>
      <c r="M17" s="49">
        <f t="shared" si="3"/>
        <v>0</v>
      </c>
    </row>
    <row r="18" spans="1:13" ht="15.75">
      <c r="A18" s="11" t="s">
        <v>18</v>
      </c>
      <c r="B18" s="135">
        <v>99</v>
      </c>
      <c r="C18" s="120" t="s">
        <v>241</v>
      </c>
      <c r="D18" s="13">
        <v>23</v>
      </c>
      <c r="E18" s="105"/>
      <c r="F18" s="3">
        <f t="shared" si="0"/>
        <v>0</v>
      </c>
      <c r="G18" s="113"/>
      <c r="H18" s="2"/>
      <c r="I18" s="3">
        <f t="shared" si="1"/>
        <v>0</v>
      </c>
      <c r="J18" s="2"/>
      <c r="K18" s="2"/>
      <c r="L18" s="3">
        <f t="shared" si="2"/>
        <v>0</v>
      </c>
      <c r="M18" s="49">
        <f t="shared" si="3"/>
        <v>0</v>
      </c>
    </row>
    <row r="19" spans="1:13" ht="15.75">
      <c r="A19" s="11" t="s">
        <v>19</v>
      </c>
      <c r="B19" s="135">
        <v>22</v>
      </c>
      <c r="C19" s="120" t="s">
        <v>247</v>
      </c>
      <c r="D19" s="13">
        <v>26</v>
      </c>
      <c r="E19" s="105"/>
      <c r="F19" s="3">
        <f t="shared" si="0"/>
        <v>0</v>
      </c>
      <c r="G19" s="2"/>
      <c r="H19" s="2"/>
      <c r="I19" s="3">
        <f t="shared" si="1"/>
        <v>0</v>
      </c>
      <c r="J19" s="2"/>
      <c r="K19" s="2"/>
      <c r="L19" s="3">
        <f t="shared" si="2"/>
        <v>0</v>
      </c>
      <c r="M19" s="49">
        <f t="shared" si="3"/>
        <v>0</v>
      </c>
    </row>
    <row r="20" spans="1:13" ht="15.75">
      <c r="A20" s="11" t="s">
        <v>20</v>
      </c>
      <c r="B20" s="135">
        <v>112</v>
      </c>
      <c r="C20" s="120" t="s">
        <v>236</v>
      </c>
      <c r="D20" s="13">
        <v>13</v>
      </c>
      <c r="E20" s="105">
        <v>3</v>
      </c>
      <c r="F20" s="3">
        <f t="shared" si="0"/>
        <v>3</v>
      </c>
      <c r="G20" s="113"/>
      <c r="H20" s="2"/>
      <c r="I20" s="3">
        <f t="shared" si="1"/>
        <v>0</v>
      </c>
      <c r="J20" s="2"/>
      <c r="K20" s="2"/>
      <c r="L20" s="3">
        <f t="shared" si="2"/>
        <v>0</v>
      </c>
      <c r="M20" s="49">
        <f t="shared" si="3"/>
        <v>0</v>
      </c>
    </row>
    <row r="21" spans="1:13" ht="15.75">
      <c r="A21" s="11" t="s">
        <v>21</v>
      </c>
      <c r="B21" s="135">
        <v>30</v>
      </c>
      <c r="C21" s="308" t="s">
        <v>232</v>
      </c>
      <c r="D21" s="13">
        <v>14</v>
      </c>
      <c r="E21" s="105">
        <v>2</v>
      </c>
      <c r="F21" s="3">
        <f t="shared" si="0"/>
        <v>2</v>
      </c>
      <c r="G21" s="2"/>
      <c r="H21" s="2"/>
      <c r="I21" s="3">
        <f t="shared" si="1"/>
        <v>0</v>
      </c>
      <c r="J21" s="2"/>
      <c r="K21" s="2"/>
      <c r="L21" s="3">
        <f t="shared" si="2"/>
        <v>0</v>
      </c>
      <c r="M21" s="49">
        <f t="shared" si="3"/>
        <v>0</v>
      </c>
    </row>
    <row r="22" spans="1:13" ht="15.75">
      <c r="A22" s="11" t="s">
        <v>22</v>
      </c>
      <c r="B22" s="135">
        <v>1</v>
      </c>
      <c r="C22" s="308" t="s">
        <v>233</v>
      </c>
      <c r="D22" s="13">
        <v>15</v>
      </c>
      <c r="E22" s="105">
        <v>1</v>
      </c>
      <c r="F22" s="3">
        <f t="shared" si="0"/>
        <v>1</v>
      </c>
      <c r="G22" s="2"/>
      <c r="H22" s="2"/>
      <c r="I22" s="3">
        <f t="shared" si="1"/>
        <v>0</v>
      </c>
      <c r="J22" s="113"/>
      <c r="K22" s="2"/>
      <c r="L22" s="3">
        <f t="shared" si="2"/>
        <v>0</v>
      </c>
      <c r="M22" s="49">
        <f t="shared" si="3"/>
        <v>0</v>
      </c>
    </row>
    <row r="23" spans="1:13" ht="15.75">
      <c r="A23" s="11" t="s">
        <v>24</v>
      </c>
      <c r="B23" s="135">
        <v>121</v>
      </c>
      <c r="C23" s="308" t="s">
        <v>234</v>
      </c>
      <c r="D23" s="13">
        <v>17</v>
      </c>
      <c r="E23" s="105">
        <v>0</v>
      </c>
      <c r="F23" s="3">
        <f t="shared" si="0"/>
        <v>0</v>
      </c>
      <c r="G23" s="2"/>
      <c r="H23" s="2"/>
      <c r="I23" s="3">
        <f t="shared" si="1"/>
        <v>0</v>
      </c>
      <c r="J23" s="2"/>
      <c r="K23" s="2"/>
      <c r="L23" s="3">
        <f t="shared" si="2"/>
        <v>0</v>
      </c>
      <c r="M23" s="49">
        <f t="shared" si="3"/>
        <v>0</v>
      </c>
    </row>
    <row r="24" spans="1:13" ht="15.75">
      <c r="A24" s="11" t="s">
        <v>27</v>
      </c>
      <c r="B24" s="135">
        <v>999</v>
      </c>
      <c r="C24" s="308" t="s">
        <v>73</v>
      </c>
      <c r="D24" s="13">
        <v>20</v>
      </c>
      <c r="E24" s="105">
        <v>0</v>
      </c>
      <c r="F24" s="3">
        <f t="shared" si="0"/>
        <v>0</v>
      </c>
      <c r="G24" s="2"/>
      <c r="H24" s="2"/>
      <c r="I24" s="3">
        <f t="shared" si="1"/>
        <v>0</v>
      </c>
      <c r="J24" s="113"/>
      <c r="K24" s="2"/>
      <c r="L24" s="3">
        <f t="shared" si="2"/>
        <v>0</v>
      </c>
      <c r="M24" s="49">
        <f t="shared" si="3"/>
        <v>0</v>
      </c>
    </row>
    <row r="25" spans="1:13" ht="15.75">
      <c r="A25" s="11" t="s">
        <v>28</v>
      </c>
      <c r="B25" s="135">
        <v>111</v>
      </c>
      <c r="C25" s="308" t="s">
        <v>72</v>
      </c>
      <c r="D25" s="13">
        <v>21</v>
      </c>
      <c r="E25" s="10">
        <v>0</v>
      </c>
      <c r="F25" s="3">
        <f t="shared" si="0"/>
        <v>0</v>
      </c>
      <c r="G25" s="5"/>
      <c r="H25" s="5"/>
      <c r="I25" s="3">
        <f t="shared" si="1"/>
        <v>0</v>
      </c>
      <c r="J25" s="113"/>
      <c r="K25" s="2"/>
      <c r="L25" s="3">
        <f t="shared" si="2"/>
        <v>0</v>
      </c>
      <c r="M25" s="49">
        <f t="shared" si="3"/>
        <v>0</v>
      </c>
    </row>
    <row r="26" spans="1:13" ht="15.75">
      <c r="A26" s="11" t="s">
        <v>29</v>
      </c>
      <c r="B26" s="135">
        <v>5</v>
      </c>
      <c r="C26" s="308" t="s">
        <v>80</v>
      </c>
      <c r="D26" s="13">
        <v>22</v>
      </c>
      <c r="E26" s="105">
        <v>0</v>
      </c>
      <c r="F26" s="3">
        <f t="shared" si="0"/>
        <v>0</v>
      </c>
      <c r="G26" s="2"/>
      <c r="H26" s="2"/>
      <c r="I26" s="3">
        <f t="shared" si="1"/>
        <v>0</v>
      </c>
      <c r="J26" s="113"/>
      <c r="K26" s="2"/>
      <c r="L26" s="3">
        <f t="shared" si="2"/>
        <v>0</v>
      </c>
      <c r="M26" s="49">
        <f t="shared" si="3"/>
        <v>0</v>
      </c>
    </row>
    <row r="27" spans="1:13" ht="15.75">
      <c r="A27" s="11" t="s">
        <v>30</v>
      </c>
      <c r="B27" s="135">
        <v>8</v>
      </c>
      <c r="C27" s="308" t="s">
        <v>248</v>
      </c>
      <c r="D27" s="13">
        <v>24</v>
      </c>
      <c r="E27" s="105">
        <v>0</v>
      </c>
      <c r="F27" s="3">
        <f t="shared" si="0"/>
        <v>0</v>
      </c>
      <c r="G27" s="113"/>
      <c r="H27" s="2"/>
      <c r="I27" s="3">
        <f t="shared" si="1"/>
        <v>0</v>
      </c>
      <c r="J27" s="2"/>
      <c r="K27" s="2"/>
      <c r="L27" s="3">
        <f t="shared" si="2"/>
        <v>0</v>
      </c>
      <c r="M27" s="49">
        <f t="shared" si="3"/>
        <v>0</v>
      </c>
    </row>
    <row r="28" spans="1:13" ht="15.75">
      <c r="A28" s="11" t="s">
        <v>38</v>
      </c>
      <c r="B28" s="135">
        <v>11</v>
      </c>
      <c r="C28" s="120" t="s">
        <v>239</v>
      </c>
      <c r="D28" s="13">
        <v>25</v>
      </c>
      <c r="E28" s="105">
        <v>0</v>
      </c>
      <c r="F28" s="3">
        <f t="shared" si="0"/>
        <v>0</v>
      </c>
      <c r="G28" s="113"/>
      <c r="H28" s="2"/>
      <c r="I28" s="3">
        <f t="shared" si="1"/>
        <v>0</v>
      </c>
      <c r="J28" s="2"/>
      <c r="K28" s="2"/>
      <c r="L28" s="3">
        <f t="shared" si="2"/>
        <v>0</v>
      </c>
      <c r="M28" s="49">
        <f t="shared" si="3"/>
        <v>0</v>
      </c>
    </row>
    <row r="29" spans="1:13" ht="15.75">
      <c r="A29" s="11" t="s">
        <v>39</v>
      </c>
      <c r="B29" s="135">
        <v>228</v>
      </c>
      <c r="C29" s="308" t="s">
        <v>242</v>
      </c>
      <c r="D29" s="13">
        <v>27</v>
      </c>
      <c r="E29" s="105">
        <v>0</v>
      </c>
      <c r="F29" s="3">
        <f t="shared" si="0"/>
        <v>0</v>
      </c>
      <c r="G29" s="2"/>
      <c r="H29" s="2"/>
      <c r="I29" s="3">
        <f t="shared" si="1"/>
        <v>0</v>
      </c>
      <c r="J29" s="2"/>
      <c r="K29" s="2"/>
      <c r="L29" s="3">
        <f t="shared" si="2"/>
        <v>0</v>
      </c>
      <c r="M29" s="49">
        <f t="shared" si="3"/>
        <v>0</v>
      </c>
    </row>
    <row r="30" spans="1:13" ht="15.75">
      <c r="A30" s="11" t="s">
        <v>40</v>
      </c>
      <c r="B30" s="135">
        <v>88</v>
      </c>
      <c r="C30" s="308" t="s">
        <v>243</v>
      </c>
      <c r="D30" s="13">
        <v>28</v>
      </c>
      <c r="E30" s="105">
        <v>0</v>
      </c>
      <c r="F30" s="3">
        <f t="shared" si="0"/>
        <v>0</v>
      </c>
      <c r="G30" s="113"/>
      <c r="H30" s="2"/>
      <c r="I30" s="3">
        <f t="shared" si="1"/>
        <v>0</v>
      </c>
      <c r="J30" s="2"/>
      <c r="K30" s="2"/>
      <c r="L30" s="3">
        <f t="shared" si="2"/>
        <v>0</v>
      </c>
      <c r="M30" s="49">
        <f t="shared" si="3"/>
        <v>0</v>
      </c>
    </row>
    <row r="31" spans="1:13" ht="15.75">
      <c r="A31" s="11" t="s">
        <v>41</v>
      </c>
      <c r="B31" s="135">
        <v>45</v>
      </c>
      <c r="C31" s="120" t="s">
        <v>245</v>
      </c>
      <c r="D31" s="13">
        <v>29</v>
      </c>
      <c r="E31" s="105">
        <v>0</v>
      </c>
      <c r="F31" s="3">
        <f t="shared" si="0"/>
        <v>0</v>
      </c>
      <c r="G31" s="2"/>
      <c r="H31" s="2"/>
      <c r="I31" s="3">
        <f t="shared" si="1"/>
        <v>0</v>
      </c>
      <c r="J31" s="2"/>
      <c r="K31" s="2"/>
      <c r="L31" s="3">
        <f t="shared" si="2"/>
        <v>0</v>
      </c>
      <c r="M31" s="49">
        <f t="shared" si="3"/>
        <v>0</v>
      </c>
    </row>
    <row r="32" spans="1:13" ht="15.75">
      <c r="A32" s="11" t="s">
        <v>42</v>
      </c>
      <c r="B32" s="135">
        <v>55</v>
      </c>
      <c r="C32" s="308" t="s">
        <v>246</v>
      </c>
      <c r="D32" s="13">
        <v>30</v>
      </c>
      <c r="E32" s="105">
        <v>0</v>
      </c>
      <c r="F32" s="3">
        <f t="shared" si="0"/>
        <v>0</v>
      </c>
      <c r="G32" s="113"/>
      <c r="H32" s="2"/>
      <c r="I32" s="3">
        <f t="shared" si="1"/>
        <v>0</v>
      </c>
      <c r="J32" s="2"/>
      <c r="K32" s="2"/>
      <c r="L32" s="3">
        <f t="shared" si="2"/>
        <v>0</v>
      </c>
      <c r="M32" s="49">
        <f t="shared" si="3"/>
        <v>0</v>
      </c>
    </row>
    <row r="33" spans="1:13" ht="15.75">
      <c r="A33" s="11" t="s">
        <v>43</v>
      </c>
      <c r="B33" s="220">
        <v>0</v>
      </c>
      <c r="C33" s="316" t="s">
        <v>203</v>
      </c>
      <c r="D33" s="13">
        <v>31</v>
      </c>
      <c r="E33" s="105">
        <v>0</v>
      </c>
      <c r="F33" s="3">
        <f t="shared" si="0"/>
        <v>0</v>
      </c>
      <c r="G33" s="2"/>
      <c r="H33" s="2"/>
      <c r="I33" s="3">
        <f t="shared" si="1"/>
        <v>0</v>
      </c>
      <c r="J33" s="2"/>
      <c r="K33" s="2"/>
      <c r="L33" s="3">
        <f t="shared" si="2"/>
        <v>0</v>
      </c>
      <c r="M33" s="49">
        <f t="shared" si="3"/>
        <v>0</v>
      </c>
    </row>
    <row r="34" spans="1:13" ht="15.75">
      <c r="A34" s="11" t="s">
        <v>44</v>
      </c>
      <c r="B34" s="135">
        <v>81</v>
      </c>
      <c r="C34" s="308" t="s">
        <v>249</v>
      </c>
      <c r="D34" s="13">
        <v>32</v>
      </c>
      <c r="E34" s="105">
        <v>0</v>
      </c>
      <c r="F34" s="3">
        <f t="shared" si="0"/>
        <v>0</v>
      </c>
      <c r="G34" s="113"/>
      <c r="H34" s="2"/>
      <c r="I34" s="3">
        <f t="shared" si="1"/>
        <v>0</v>
      </c>
      <c r="J34" s="2"/>
      <c r="K34" s="2"/>
      <c r="L34" s="3">
        <f t="shared" si="2"/>
        <v>0</v>
      </c>
      <c r="M34" s="49">
        <f t="shared" si="3"/>
        <v>0</v>
      </c>
    </row>
    <row r="35" spans="1:13" ht="16.5" thickBot="1">
      <c r="A35" s="12" t="s">
        <v>45</v>
      </c>
      <c r="B35" s="138">
        <v>4</v>
      </c>
      <c r="C35" s="317" t="s">
        <v>250</v>
      </c>
      <c r="D35" s="32">
        <v>33</v>
      </c>
      <c r="E35" s="110">
        <v>0</v>
      </c>
      <c r="F35" s="51">
        <f t="shared" si="0"/>
        <v>0</v>
      </c>
      <c r="G35" s="52"/>
      <c r="H35" s="52"/>
      <c r="I35" s="51">
        <f t="shared" si="1"/>
        <v>0</v>
      </c>
      <c r="J35" s="52"/>
      <c r="K35" s="52"/>
      <c r="L35" s="51">
        <f t="shared" si="2"/>
        <v>0</v>
      </c>
      <c r="M35" s="53">
        <f t="shared" si="3"/>
        <v>0</v>
      </c>
    </row>
    <row r="37" ht="13.5" thickBot="1"/>
    <row r="38" spans="1:13" ht="39.75" thickBot="1">
      <c r="A38" s="319" t="s">
        <v>87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1"/>
    </row>
    <row r="39" spans="1:13" ht="49.5" customHeight="1" thickBot="1">
      <c r="A39" s="144" t="s">
        <v>55</v>
      </c>
      <c r="B39" s="40" t="s">
        <v>0</v>
      </c>
      <c r="C39" s="293" t="s">
        <v>1</v>
      </c>
      <c r="D39" s="42" t="s">
        <v>31</v>
      </c>
      <c r="E39" s="43" t="s">
        <v>57</v>
      </c>
      <c r="F39" s="56" t="s">
        <v>56</v>
      </c>
      <c r="G39" s="42" t="s">
        <v>52</v>
      </c>
      <c r="H39" s="43" t="s">
        <v>57</v>
      </c>
      <c r="I39" s="56" t="s">
        <v>56</v>
      </c>
      <c r="J39" s="42" t="s">
        <v>32</v>
      </c>
      <c r="K39" s="43" t="s">
        <v>57</v>
      </c>
      <c r="L39" s="56" t="s">
        <v>56</v>
      </c>
      <c r="M39" s="45" t="s">
        <v>16</v>
      </c>
    </row>
    <row r="40" spans="1:13" ht="15.75">
      <c r="A40" s="206" t="s">
        <v>2</v>
      </c>
      <c r="B40" s="133">
        <v>71</v>
      </c>
      <c r="C40" s="134" t="s">
        <v>84</v>
      </c>
      <c r="D40" s="25">
        <v>1</v>
      </c>
      <c r="E40" s="202"/>
      <c r="F40" s="199">
        <f aca="true" t="shared" si="4" ref="F40:F54">IF(D40=1,25,IF(D40=2,20,IF(D40=3,16,IF(D40=4,14,IF(D40=5,12,IF(D40=6,10,IF(D40=7,9,IF(D40=8,8))))))))+IF(D40=9,7,IF(D40=10,6,IF(D40=11,5,IF(D40=12,4,IF(D40=13,3,IF(D40=14,2,IF(D40=15,1)))))))</f>
        <v>25</v>
      </c>
      <c r="G40" s="62"/>
      <c r="H40" s="46"/>
      <c r="I40" s="48"/>
      <c r="J40" s="62"/>
      <c r="K40" s="46"/>
      <c r="L40" s="27">
        <f aca="true" t="shared" si="5" ref="L40:L54">IF(J40=1,25,IF(J40=2,20,IF(J40=3,16,IF(J40=4,14,IF(J40=5,12,IF(J40=6,10,IF(J40=7,9,IF(J40=8,8))))))))+IF(J40=9,7,IF(J40=10,6,IF(J40=11,5,IF(J40=12,4,IF(J40=13,3,IF(J40=14,2,IF(J40=15,1)))))))</f>
        <v>0</v>
      </c>
      <c r="M40" s="28">
        <f aca="true" t="shared" si="6" ref="M40:M54">SUM(F40+I40+L40-E40-H40-K40)</f>
        <v>25</v>
      </c>
    </row>
    <row r="41" spans="1:13" ht="15.75">
      <c r="A41" s="207" t="s">
        <v>3</v>
      </c>
      <c r="B41" s="135">
        <v>777</v>
      </c>
      <c r="C41" s="136" t="s">
        <v>238</v>
      </c>
      <c r="D41" s="13">
        <v>2</v>
      </c>
      <c r="E41" s="203"/>
      <c r="F41" s="200">
        <f t="shared" si="4"/>
        <v>20</v>
      </c>
      <c r="G41" s="57"/>
      <c r="H41" s="2"/>
      <c r="I41" s="49"/>
      <c r="J41" s="57"/>
      <c r="K41" s="2"/>
      <c r="L41" s="16">
        <f t="shared" si="5"/>
        <v>0</v>
      </c>
      <c r="M41" s="19">
        <f t="shared" si="6"/>
        <v>20</v>
      </c>
    </row>
    <row r="42" spans="1:13" ht="15.75">
      <c r="A42" s="207" t="s">
        <v>4</v>
      </c>
      <c r="B42" s="135">
        <v>19</v>
      </c>
      <c r="C42" s="136" t="s">
        <v>237</v>
      </c>
      <c r="D42" s="13">
        <v>3</v>
      </c>
      <c r="E42" s="203"/>
      <c r="F42" s="200">
        <f t="shared" si="4"/>
        <v>16</v>
      </c>
      <c r="G42" s="57"/>
      <c r="H42" s="2"/>
      <c r="I42" s="49"/>
      <c r="J42" s="57"/>
      <c r="K42" s="2"/>
      <c r="L42" s="16">
        <f t="shared" si="5"/>
        <v>0</v>
      </c>
      <c r="M42" s="19">
        <f t="shared" si="6"/>
        <v>16</v>
      </c>
    </row>
    <row r="43" spans="1:13" ht="15.75">
      <c r="A43" s="207" t="s">
        <v>5</v>
      </c>
      <c r="B43" s="135">
        <v>12</v>
      </c>
      <c r="C43" s="136" t="s">
        <v>240</v>
      </c>
      <c r="D43" s="13">
        <v>4</v>
      </c>
      <c r="E43" s="203"/>
      <c r="F43" s="200">
        <f t="shared" si="4"/>
        <v>14</v>
      </c>
      <c r="G43" s="57"/>
      <c r="H43" s="2"/>
      <c r="I43" s="49"/>
      <c r="J43" s="57"/>
      <c r="K43" s="2"/>
      <c r="L43" s="16">
        <f t="shared" si="5"/>
        <v>0</v>
      </c>
      <c r="M43" s="19">
        <f t="shared" si="6"/>
        <v>14</v>
      </c>
    </row>
    <row r="44" spans="1:13" ht="15.75">
      <c r="A44" s="207" t="s">
        <v>6</v>
      </c>
      <c r="B44" s="135">
        <v>57</v>
      </c>
      <c r="C44" s="136" t="s">
        <v>85</v>
      </c>
      <c r="D44" s="13">
        <v>5</v>
      </c>
      <c r="E44" s="203"/>
      <c r="F44" s="200">
        <f t="shared" si="4"/>
        <v>12</v>
      </c>
      <c r="G44" s="57"/>
      <c r="H44" s="2"/>
      <c r="I44" s="49"/>
      <c r="J44" s="77"/>
      <c r="K44" s="2"/>
      <c r="L44" s="16">
        <f t="shared" si="5"/>
        <v>0</v>
      </c>
      <c r="M44" s="19">
        <f t="shared" si="6"/>
        <v>12</v>
      </c>
    </row>
    <row r="45" spans="1:13" ht="15.75">
      <c r="A45" s="207" t="s">
        <v>7</v>
      </c>
      <c r="B45" s="135">
        <v>22</v>
      </c>
      <c r="C45" s="136" t="s">
        <v>247</v>
      </c>
      <c r="D45" s="13">
        <v>7</v>
      </c>
      <c r="E45" s="14"/>
      <c r="F45" s="200">
        <f t="shared" si="4"/>
        <v>9</v>
      </c>
      <c r="G45" s="58"/>
      <c r="H45" s="5"/>
      <c r="I45" s="49"/>
      <c r="J45" s="57"/>
      <c r="K45" s="2"/>
      <c r="L45" s="16">
        <f t="shared" si="5"/>
        <v>0</v>
      </c>
      <c r="M45" s="19">
        <f t="shared" si="6"/>
        <v>9</v>
      </c>
    </row>
    <row r="46" spans="1:13" ht="15.75">
      <c r="A46" s="207" t="s">
        <v>8</v>
      </c>
      <c r="B46" s="135">
        <v>99</v>
      </c>
      <c r="C46" s="136" t="s">
        <v>241</v>
      </c>
      <c r="D46" s="13">
        <v>9</v>
      </c>
      <c r="E46" s="14"/>
      <c r="F46" s="200">
        <f t="shared" si="4"/>
        <v>7</v>
      </c>
      <c r="G46" s="58"/>
      <c r="H46" s="5"/>
      <c r="I46" s="49"/>
      <c r="J46" s="57"/>
      <c r="K46" s="2"/>
      <c r="L46" s="16">
        <f t="shared" si="5"/>
        <v>0</v>
      </c>
      <c r="M46" s="19">
        <f t="shared" si="6"/>
        <v>7</v>
      </c>
    </row>
    <row r="47" spans="1:13" ht="15.75">
      <c r="A47" s="207" t="s">
        <v>9</v>
      </c>
      <c r="B47" s="135">
        <v>20</v>
      </c>
      <c r="C47" s="136" t="s">
        <v>244</v>
      </c>
      <c r="D47" s="13">
        <v>6</v>
      </c>
      <c r="E47" s="14">
        <v>5</v>
      </c>
      <c r="F47" s="200">
        <f t="shared" si="4"/>
        <v>10</v>
      </c>
      <c r="G47" s="77"/>
      <c r="H47" s="5"/>
      <c r="I47" s="49"/>
      <c r="J47" s="57"/>
      <c r="K47" s="2"/>
      <c r="L47" s="16">
        <f t="shared" si="5"/>
        <v>0</v>
      </c>
      <c r="M47" s="19">
        <f t="shared" si="6"/>
        <v>5</v>
      </c>
    </row>
    <row r="48" spans="1:13" ht="15.75">
      <c r="A48" s="207" t="s">
        <v>10</v>
      </c>
      <c r="B48" s="135">
        <v>55</v>
      </c>
      <c r="C48" s="136" t="s">
        <v>246</v>
      </c>
      <c r="D48" s="13">
        <v>8</v>
      </c>
      <c r="E48" s="203">
        <v>5</v>
      </c>
      <c r="F48" s="200">
        <f t="shared" si="4"/>
        <v>8</v>
      </c>
      <c r="G48" s="57"/>
      <c r="H48" s="2"/>
      <c r="I48" s="49"/>
      <c r="J48" s="77"/>
      <c r="K48" s="2"/>
      <c r="L48" s="16">
        <f t="shared" si="5"/>
        <v>0</v>
      </c>
      <c r="M48" s="19">
        <f t="shared" si="6"/>
        <v>3</v>
      </c>
    </row>
    <row r="49" spans="1:13" ht="15.75">
      <c r="A49" s="207" t="s">
        <v>11</v>
      </c>
      <c r="B49" s="135">
        <v>81</v>
      </c>
      <c r="C49" s="136" t="s">
        <v>249</v>
      </c>
      <c r="D49" s="13">
        <v>10</v>
      </c>
      <c r="E49" s="14">
        <v>5</v>
      </c>
      <c r="F49" s="200">
        <f t="shared" si="4"/>
        <v>6</v>
      </c>
      <c r="G49" s="58"/>
      <c r="H49" s="5"/>
      <c r="I49" s="49"/>
      <c r="J49" s="77"/>
      <c r="K49" s="4"/>
      <c r="L49" s="16">
        <f t="shared" si="5"/>
        <v>0</v>
      </c>
      <c r="M49" s="19">
        <f t="shared" si="6"/>
        <v>1</v>
      </c>
    </row>
    <row r="50" spans="1:13" ht="15.75">
      <c r="A50" s="207" t="s">
        <v>12</v>
      </c>
      <c r="B50" s="135">
        <v>8</v>
      </c>
      <c r="C50" s="136" t="s">
        <v>248</v>
      </c>
      <c r="D50" s="13">
        <v>11</v>
      </c>
      <c r="E50" s="14">
        <v>5</v>
      </c>
      <c r="F50" s="200">
        <f t="shared" si="4"/>
        <v>5</v>
      </c>
      <c r="G50" s="58"/>
      <c r="H50" s="5"/>
      <c r="I50" s="49"/>
      <c r="J50" s="57"/>
      <c r="K50" s="2"/>
      <c r="L50" s="16">
        <f t="shared" si="5"/>
        <v>0</v>
      </c>
      <c r="M50" s="19">
        <f t="shared" si="6"/>
        <v>0</v>
      </c>
    </row>
    <row r="51" spans="1:13" ht="15.75">
      <c r="A51" s="207" t="s">
        <v>13</v>
      </c>
      <c r="B51" s="309">
        <v>88</v>
      </c>
      <c r="C51" s="318" t="s">
        <v>251</v>
      </c>
      <c r="D51" s="13">
        <v>12</v>
      </c>
      <c r="E51" s="14">
        <v>4</v>
      </c>
      <c r="F51" s="200">
        <f t="shared" si="4"/>
        <v>4</v>
      </c>
      <c r="G51" s="58"/>
      <c r="H51" s="5"/>
      <c r="I51" s="49"/>
      <c r="J51" s="57"/>
      <c r="K51" s="2"/>
      <c r="L51" s="16">
        <f t="shared" si="5"/>
        <v>0</v>
      </c>
      <c r="M51" s="19">
        <f t="shared" si="6"/>
        <v>0</v>
      </c>
    </row>
    <row r="52" spans="1:13" ht="15.75">
      <c r="A52" s="207" t="s">
        <v>14</v>
      </c>
      <c r="B52" s="309">
        <v>45</v>
      </c>
      <c r="C52" s="318" t="s">
        <v>245</v>
      </c>
      <c r="D52" s="13">
        <v>13</v>
      </c>
      <c r="E52" s="14">
        <v>3</v>
      </c>
      <c r="F52" s="200">
        <f t="shared" si="4"/>
        <v>3</v>
      </c>
      <c r="G52" s="77"/>
      <c r="H52" s="5"/>
      <c r="I52" s="49"/>
      <c r="J52" s="57"/>
      <c r="K52" s="2"/>
      <c r="L52" s="16">
        <f t="shared" si="5"/>
        <v>0</v>
      </c>
      <c r="M52" s="19">
        <f t="shared" si="6"/>
        <v>0</v>
      </c>
    </row>
    <row r="53" spans="1:13" ht="15.75">
      <c r="A53" s="207" t="s">
        <v>15</v>
      </c>
      <c r="B53" s="309">
        <v>11</v>
      </c>
      <c r="C53" s="318" t="s">
        <v>239</v>
      </c>
      <c r="D53" s="13">
        <v>14</v>
      </c>
      <c r="E53" s="14">
        <v>2</v>
      </c>
      <c r="F53" s="200">
        <f t="shared" si="4"/>
        <v>2</v>
      </c>
      <c r="G53" s="58"/>
      <c r="H53" s="5"/>
      <c r="I53" s="49"/>
      <c r="J53" s="77"/>
      <c r="K53" s="2"/>
      <c r="L53" s="16">
        <f t="shared" si="5"/>
        <v>0</v>
      </c>
      <c r="M53" s="19">
        <f t="shared" si="6"/>
        <v>0</v>
      </c>
    </row>
    <row r="54" spans="1:13" ht="16.5" thickBot="1">
      <c r="A54" s="208" t="s">
        <v>17</v>
      </c>
      <c r="B54" s="138">
        <v>4</v>
      </c>
      <c r="C54" s="139" t="s">
        <v>250</v>
      </c>
      <c r="D54" s="32">
        <v>15</v>
      </c>
      <c r="E54" s="15">
        <v>1</v>
      </c>
      <c r="F54" s="201">
        <f t="shared" si="4"/>
        <v>1</v>
      </c>
      <c r="G54" s="59"/>
      <c r="H54" s="50"/>
      <c r="I54" s="53"/>
      <c r="J54" s="78"/>
      <c r="K54" s="52"/>
      <c r="L54" s="31">
        <f t="shared" si="5"/>
        <v>0</v>
      </c>
      <c r="M54" s="20">
        <f t="shared" si="6"/>
        <v>0</v>
      </c>
    </row>
    <row r="83" ht="13.5" customHeight="1"/>
    <row r="84" ht="19.5" customHeight="1"/>
  </sheetData>
  <sheetProtection/>
  <mergeCells count="2">
    <mergeCell ref="A1:M1"/>
    <mergeCell ref="A38:M3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67" r:id="rId1"/>
  <rowBreaks count="1" manualBreakCount="1">
    <brk id="35" max="27" man="1"/>
  </rowBreaks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Dayane</dc:creator>
  <cp:keywords/>
  <dc:description/>
  <cp:lastModifiedBy>Administrador</cp:lastModifiedBy>
  <cp:lastPrinted>2018-04-20T12:25:35Z</cp:lastPrinted>
  <dcterms:created xsi:type="dcterms:W3CDTF">2012-09-04T17:34:15Z</dcterms:created>
  <dcterms:modified xsi:type="dcterms:W3CDTF">2018-04-24T15:29:12Z</dcterms:modified>
  <cp:category/>
  <cp:version/>
  <cp:contentType/>
  <cp:contentStatus/>
</cp:coreProperties>
</file>